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05\web事業部\★WEB\02_団体\全商連\08_提案関連\2022\220509事業復活支援金改定案\"/>
    </mc:Choice>
  </mc:AlternateContent>
  <bookViews>
    <workbookView xWindow="-120" yWindow="-120" windowWidth="24240" windowHeight="13740"/>
  </bookViews>
  <sheets>
    <sheet name="数式入り計算シート" sheetId="2" r:id="rId1"/>
    <sheet name="数式なし計算シート" sheetId="1" r:id="rId2"/>
  </sheets>
  <definedNames>
    <definedName name="_xlnm.Print_Area" localSheetId="0">数式入り計算シート!$B$2:$R$28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" i="2" l="1"/>
  <c r="Q7" i="2" s="1"/>
  <c r="U5" i="2"/>
  <c r="G19" i="2"/>
  <c r="F19" i="2"/>
  <c r="E19" i="2"/>
  <c r="D19" i="2"/>
  <c r="C19" i="2"/>
  <c r="J16" i="2" s="1"/>
  <c r="M16" i="2" s="1"/>
  <c r="O10" i="2"/>
  <c r="Q10" i="2" s="1"/>
  <c r="O9" i="2"/>
  <c r="Q9" i="2" s="1"/>
  <c r="O8" i="2"/>
  <c r="Q8" i="2" s="1"/>
  <c r="C15" i="2" l="1"/>
  <c r="C23" i="2" s="1"/>
  <c r="G16" i="2"/>
  <c r="G24" i="2" s="1"/>
  <c r="D16" i="2"/>
  <c r="D24" i="2" s="1"/>
  <c r="F16" i="2"/>
  <c r="F24" i="2" s="1"/>
  <c r="G15" i="2"/>
  <c r="G23" i="2" s="1"/>
  <c r="E16" i="2"/>
  <c r="E24" i="2" s="1"/>
  <c r="F15" i="2"/>
  <c r="F23" i="2" s="1"/>
  <c r="D14" i="2"/>
  <c r="D22" i="2" s="1"/>
  <c r="E15" i="2"/>
  <c r="E23" i="2" s="1"/>
  <c r="C16" i="2"/>
  <c r="C24" i="2" s="1"/>
  <c r="G14" i="2"/>
  <c r="G22" i="2" s="1"/>
  <c r="F14" i="2"/>
  <c r="F22" i="2" s="1"/>
  <c r="D15" i="2"/>
  <c r="D23" i="2" s="1"/>
  <c r="E14" i="2"/>
  <c r="E22" i="2" s="1"/>
  <c r="C14" i="2"/>
  <c r="C22" i="2" s="1"/>
  <c r="G28" i="2" l="1"/>
  <c r="N18" i="2" s="1"/>
  <c r="H16" i="2"/>
  <c r="H15" i="2"/>
  <c r="H14" i="2"/>
  <c r="J14" i="2" s="1"/>
  <c r="J18" i="2" s="1"/>
</calcChain>
</file>

<file path=xl/sharedStrings.xml><?xml version="1.0" encoding="utf-8"?>
<sst xmlns="http://schemas.openxmlformats.org/spreadsheetml/2006/main" count="284" uniqueCount="106">
  <si>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</si>
  <si>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</si>
  <si>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</si>
  <si>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</si>
  <si>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</si>
  <si>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</si>
  <si>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</si>
  <si>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</si>
  <si>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</si>
  <si>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</si>
  <si>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</si>
  <si>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</si>
  <si>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1"/>
  </si>
  <si>
    <t>対象月</t>
    <rPh sb="0" eb="2">
      <t>タイショウ</t>
    </rPh>
    <rPh sb="2" eb="3">
      <t>ヅキ</t>
    </rPh>
    <phoneticPr fontId="1"/>
  </si>
  <si>
    <t>11月</t>
    <rPh sb="2" eb="3">
      <t>ガツ</t>
    </rPh>
    <phoneticPr fontId="1"/>
  </si>
  <si>
    <t>B</t>
    <phoneticPr fontId="1"/>
  </si>
  <si>
    <t>C</t>
    <phoneticPr fontId="1"/>
  </si>
  <si>
    <t>2018年
（平成30年）</t>
    <rPh sb="4" eb="5">
      <t>ネン</t>
    </rPh>
    <rPh sb="7" eb="9">
      <t>ヘイセイ</t>
    </rPh>
    <rPh sb="11" eb="12">
      <t>ネン</t>
    </rPh>
    <phoneticPr fontId="1"/>
  </si>
  <si>
    <t>2019年
（令和1年）</t>
    <rPh sb="4" eb="5">
      <t>ネン</t>
    </rPh>
    <rPh sb="7" eb="8">
      <t>レイ</t>
    </rPh>
    <rPh sb="8" eb="9">
      <t>ワ</t>
    </rPh>
    <rPh sb="10" eb="11">
      <t>ネン</t>
    </rPh>
    <phoneticPr fontId="1"/>
  </si>
  <si>
    <t>2020年
（令和2年）</t>
    <rPh sb="4" eb="5">
      <t>ネン</t>
    </rPh>
    <rPh sb="7" eb="8">
      <t>レイ</t>
    </rPh>
    <rPh sb="8" eb="9">
      <t>ワ</t>
    </rPh>
    <rPh sb="10" eb="11">
      <t>ネン</t>
    </rPh>
    <phoneticPr fontId="1"/>
  </si>
  <si>
    <t>2021年
（令和3年）</t>
    <rPh sb="4" eb="5">
      <t>ネン</t>
    </rPh>
    <rPh sb="7" eb="8">
      <t>レイ</t>
    </rPh>
    <rPh sb="8" eb="9">
      <t>ワ</t>
    </rPh>
    <rPh sb="10" eb="11">
      <t>ネン</t>
    </rPh>
    <phoneticPr fontId="1"/>
  </si>
  <si>
    <t>2022年
（令和4年）</t>
    <rPh sb="4" eb="5">
      <t>ネン</t>
    </rPh>
    <rPh sb="7" eb="8">
      <t>レイ</t>
    </rPh>
    <rPh sb="8" eb="9">
      <t>ワ</t>
    </rPh>
    <rPh sb="10" eb="11">
      <t>ネン</t>
    </rPh>
    <phoneticPr fontId="1"/>
  </si>
  <si>
    <t>÷12＝</t>
    <phoneticPr fontId="1"/>
  </si>
  <si>
    <t>申告形態</t>
    <rPh sb="0" eb="2">
      <t>シンコク</t>
    </rPh>
    <rPh sb="2" eb="4">
      <t>ケイタイ</t>
    </rPh>
    <phoneticPr fontId="1"/>
  </si>
  <si>
    <t>基準期間の売上高</t>
    <rPh sb="0" eb="4">
      <t>キジュンキカン</t>
    </rPh>
    <rPh sb="5" eb="8">
      <t>ウリアゲダカ</t>
    </rPh>
    <phoneticPr fontId="1"/>
  </si>
  <si>
    <t>対象月の売上高</t>
    <rPh sb="0" eb="3">
      <t>タイショウヅキ</t>
    </rPh>
    <rPh sb="4" eb="6">
      <t>ウリアゲ</t>
    </rPh>
    <rPh sb="6" eb="7">
      <t>ダカ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</si>
  <si>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</si>
  <si>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</si>
  <si>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</si>
  <si>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</si>
  <si>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</t>
    <phoneticPr fontId="1"/>
  </si>
  <si>
    <t>④</t>
    <phoneticPr fontId="1"/>
  </si>
  <si>
    <r>
      <t xml:space="preserve">2021/11～2022/3
</t>
    </r>
    <r>
      <rPr>
        <b/>
        <sz val="11"/>
        <color theme="1"/>
        <rFont val="ＭＳ Ｐ明朝"/>
        <family val="1"/>
        <charset val="128"/>
      </rPr>
      <t>X</t>
    </r>
    <phoneticPr fontId="1"/>
  </si>
  <si>
    <r>
      <t xml:space="preserve">2020/11～2021/3
</t>
    </r>
    <r>
      <rPr>
        <b/>
        <sz val="11"/>
        <color theme="1"/>
        <rFont val="ＭＳ Ｐ明朝"/>
        <family val="1"/>
        <charset val="128"/>
      </rPr>
      <t>C</t>
    </r>
    <phoneticPr fontId="1"/>
  </si>
  <si>
    <r>
      <t xml:space="preserve">2019/11～2020/3
</t>
    </r>
    <r>
      <rPr>
        <b/>
        <sz val="11"/>
        <color theme="1"/>
        <rFont val="ＭＳ Ｐ明朝"/>
        <family val="1"/>
        <charset val="128"/>
      </rPr>
      <t>B</t>
    </r>
    <phoneticPr fontId="1"/>
  </si>
  <si>
    <r>
      <t xml:space="preserve">2018/11～2019/3
</t>
    </r>
    <r>
      <rPr>
        <b/>
        <sz val="11"/>
        <color theme="1"/>
        <rFont val="ＭＳ Ｐ明朝"/>
        <family val="1"/>
        <charset val="128"/>
      </rPr>
      <t>A</t>
    </r>
    <phoneticPr fontId="1"/>
  </si>
  <si>
    <t>❶</t>
    <phoneticPr fontId="1"/>
  </si>
  <si>
    <t>❷</t>
    <phoneticPr fontId="1"/>
  </si>
  <si>
    <t>❸</t>
    <phoneticPr fontId="1"/>
  </si>
  <si>
    <t>❹</t>
    <phoneticPr fontId="1"/>
  </si>
  <si>
    <t>❺</t>
    <phoneticPr fontId="1"/>
  </si>
  <si>
    <t>年度売上高</t>
    <rPh sb="0" eb="1">
      <t>ネン</t>
    </rPh>
    <rPh sb="1" eb="2">
      <t>ド</t>
    </rPh>
    <rPh sb="2" eb="4">
      <t>ウリアゲ</t>
    </rPh>
    <rPh sb="4" eb="5">
      <t>ダカ</t>
    </rPh>
    <phoneticPr fontId="1"/>
  </si>
  <si>
    <t>【3】　対象月の売上高を入力(記入）する。</t>
    <rPh sb="4" eb="6">
      <t>タイショウ</t>
    </rPh>
    <rPh sb="6" eb="7">
      <t>ヅキ</t>
    </rPh>
    <rPh sb="8" eb="10">
      <t>ウリアゲ</t>
    </rPh>
    <rPh sb="10" eb="11">
      <t>ダカ</t>
    </rPh>
    <rPh sb="12" eb="14">
      <t>ニュウリョク</t>
    </rPh>
    <rPh sb="15" eb="17">
      <t>キニュウ</t>
    </rPh>
    <phoneticPr fontId="1"/>
  </si>
  <si>
    <t xml:space="preserve"> 商号・屋号</t>
    <rPh sb="1" eb="3">
      <t>ショウゴウ</t>
    </rPh>
    <rPh sb="4" eb="6">
      <t>ヤゴウ</t>
    </rPh>
    <phoneticPr fontId="1"/>
  </si>
  <si>
    <t>（　　　　　　　　　　　　　　）</t>
    <phoneticPr fontId="1"/>
  </si>
  <si>
    <t>選択した対象月の売上高</t>
    <rPh sb="0" eb="2">
      <t>センタク</t>
    </rPh>
    <rPh sb="4" eb="6">
      <t>タイショウ</t>
    </rPh>
    <rPh sb="6" eb="7">
      <t>ヅキ</t>
    </rPh>
    <rPh sb="8" eb="10">
      <t>ウリアゲ</t>
    </rPh>
    <rPh sb="10" eb="11">
      <t>ダカ</t>
    </rPh>
    <phoneticPr fontId="1"/>
  </si>
  <si>
    <t>選択した基準期間の合計額</t>
    <rPh sb="0" eb="2">
      <t>センタク</t>
    </rPh>
    <rPh sb="4" eb="6">
      <t>キジュン</t>
    </rPh>
    <rPh sb="6" eb="8">
      <t>キカン</t>
    </rPh>
    <rPh sb="9" eb="11">
      <t>ゴウケイ</t>
    </rPh>
    <rPh sb="11" eb="12">
      <t>ガク</t>
    </rPh>
    <phoneticPr fontId="1"/>
  </si>
  <si>
    <t>×5＝</t>
    <phoneticPr fontId="1"/>
  </si>
  <si>
    <t>12月</t>
    <phoneticPr fontId="1"/>
  </si>
  <si>
    <t>同月対比</t>
    <rPh sb="0" eb="2">
      <t>ドウゲツ</t>
    </rPh>
    <rPh sb="2" eb="4">
      <t>タイヒ</t>
    </rPh>
    <phoneticPr fontId="1"/>
  </si>
  <si>
    <r>
      <t>基準期間</t>
    </r>
    <r>
      <rPr>
        <b/>
        <sz val="11"/>
        <color theme="1"/>
        <rFont val="ＭＳ Ｐ明朝"/>
        <family val="1"/>
        <charset val="128"/>
      </rPr>
      <t>A</t>
    </r>
    <r>
      <rPr>
        <sz val="11"/>
        <color theme="1"/>
        <rFont val="ＭＳ Ｐ明朝"/>
        <family val="2"/>
        <charset val="128"/>
      </rPr>
      <t xml:space="preserve">
 (A-X)÷A×100</t>
    </r>
    <rPh sb="0" eb="4">
      <t>キジュンキカン</t>
    </rPh>
    <phoneticPr fontId="1"/>
  </si>
  <si>
    <r>
      <t>基準期間</t>
    </r>
    <r>
      <rPr>
        <b/>
        <sz val="11"/>
        <color theme="1"/>
        <rFont val="ＭＳ Ｐ明朝"/>
        <family val="1"/>
        <charset val="128"/>
      </rPr>
      <t>B</t>
    </r>
    <r>
      <rPr>
        <sz val="11"/>
        <color theme="1"/>
        <rFont val="ＭＳ Ｐ明朝"/>
        <family val="2"/>
        <charset val="128"/>
      </rPr>
      <t xml:space="preserve">
 (B-X)÷B×100</t>
    </r>
    <rPh sb="0" eb="2">
      <t>キジュン</t>
    </rPh>
    <rPh sb="2" eb="4">
      <t>キカン</t>
    </rPh>
    <phoneticPr fontId="1"/>
  </si>
  <si>
    <r>
      <t>基準期間</t>
    </r>
    <r>
      <rPr>
        <b/>
        <sz val="11"/>
        <color theme="1"/>
        <rFont val="ＭＳ Ｐ明朝"/>
        <family val="1"/>
        <charset val="128"/>
      </rPr>
      <t xml:space="preserve">C </t>
    </r>
    <r>
      <rPr>
        <sz val="11"/>
        <color theme="1"/>
        <rFont val="ＭＳ Ｐ明朝"/>
        <family val="2"/>
        <charset val="128"/>
      </rPr>
      <t xml:space="preserve">
(C-X)÷C×100</t>
    </r>
    <rPh sb="0" eb="2">
      <t>キジュン</t>
    </rPh>
    <rPh sb="2" eb="4">
      <t>キカン</t>
    </rPh>
    <phoneticPr fontId="1"/>
  </si>
  <si>
    <t>基準期間</t>
    <rPh sb="0" eb="2">
      <t>キジュン</t>
    </rPh>
    <rPh sb="2" eb="4">
      <t>キカン</t>
    </rPh>
    <phoneticPr fontId="1"/>
  </si>
  <si>
    <t>基準期間（A/B/C）　対象月（11～3月）</t>
    <rPh sb="0" eb="2">
      <t>キジュン</t>
    </rPh>
    <rPh sb="2" eb="4">
      <t>キカン</t>
    </rPh>
    <rPh sb="12" eb="14">
      <t>タイショウ</t>
    </rPh>
    <rPh sb="14" eb="15">
      <t>ツキ</t>
    </rPh>
    <rPh sb="20" eb="21">
      <t>ガツ</t>
    </rPh>
    <phoneticPr fontId="1"/>
  </si>
  <si>
    <t>↓</t>
    <phoneticPr fontId="1"/>
  </si>
  <si>
    <t>【4】表でタテヨコ交差した売上高減少率</t>
    <rPh sb="3" eb="4">
      <t>ヒョウ</t>
    </rPh>
    <rPh sb="9" eb="11">
      <t>コウサ</t>
    </rPh>
    <rPh sb="13" eb="15">
      <t>ウリアゲ</t>
    </rPh>
    <rPh sb="15" eb="16">
      <t>ダカ</t>
    </rPh>
    <rPh sb="16" eb="18">
      <t>ゲンショウ</t>
    </rPh>
    <rPh sb="18" eb="19">
      <t>リツ</t>
    </rPh>
    <phoneticPr fontId="1"/>
  </si>
  <si>
    <t>※開業年度が7カ月しかない場合は7で割る</t>
    <rPh sb="1" eb="3">
      <t>カイギョウ</t>
    </rPh>
    <rPh sb="3" eb="4">
      <t>ネン</t>
    </rPh>
    <rPh sb="4" eb="5">
      <t>ド</t>
    </rPh>
    <rPh sb="8" eb="9">
      <t>ゲツ</t>
    </rPh>
    <rPh sb="13" eb="15">
      <t>バアイ</t>
    </rPh>
    <rPh sb="18" eb="19">
      <t>ワ</t>
    </rPh>
    <phoneticPr fontId="1"/>
  </si>
  <si>
    <t>白色の場合の月平均売上</t>
    <rPh sb="0" eb="2">
      <t>シロイロ</t>
    </rPh>
    <rPh sb="3" eb="5">
      <t>バアイ</t>
    </rPh>
    <rPh sb="6" eb="7">
      <t>ツキ</t>
    </rPh>
    <rPh sb="7" eb="9">
      <t>ヘイキン</t>
    </rPh>
    <rPh sb="9" eb="11">
      <t>ウリアゲ</t>
    </rPh>
    <phoneticPr fontId="1"/>
  </si>
  <si>
    <t>ア</t>
    <phoneticPr fontId="1"/>
  </si>
  <si>
    <t>イ</t>
    <phoneticPr fontId="1"/>
  </si>
  <si>
    <t>ア-イ</t>
    <phoneticPr fontId="1"/>
  </si>
  <si>
    <t>売上高の減少率</t>
    <rPh sb="0" eb="2">
      <t>ウリアゲ</t>
    </rPh>
    <rPh sb="2" eb="3">
      <t>ダカ</t>
    </rPh>
    <rPh sb="4" eb="6">
      <t>ゲンショウ</t>
    </rPh>
    <rPh sb="6" eb="7">
      <t>リツ</t>
    </rPh>
    <phoneticPr fontId="1"/>
  </si>
  <si>
    <t>30％～50％未満</t>
    <rPh sb="7" eb="9">
      <t>ミマン</t>
    </rPh>
    <phoneticPr fontId="1"/>
  </si>
  <si>
    <t>50％以上</t>
    <rPh sb="3" eb="5">
      <t>イジョウ</t>
    </rPh>
    <phoneticPr fontId="1"/>
  </si>
  <si>
    <t>個人</t>
    <rPh sb="0" eb="2">
      <t>コジン</t>
    </rPh>
    <phoneticPr fontId="1"/>
  </si>
  <si>
    <t>法人
1億円以下</t>
    <rPh sb="0" eb="2">
      <t>ホウジン</t>
    </rPh>
    <rPh sb="4" eb="6">
      <t>オクエン</t>
    </rPh>
    <rPh sb="6" eb="8">
      <t>イカ</t>
    </rPh>
    <phoneticPr fontId="1"/>
  </si>
  <si>
    <t>法人
5億円以下</t>
    <rPh sb="0" eb="2">
      <t>ホウジン</t>
    </rPh>
    <rPh sb="4" eb="6">
      <t>オクエン</t>
    </rPh>
    <rPh sb="6" eb="8">
      <t>イカ</t>
    </rPh>
    <phoneticPr fontId="1"/>
  </si>
  <si>
    <t>法人
5億円超</t>
    <rPh sb="0" eb="2">
      <t>ホウジン</t>
    </rPh>
    <rPh sb="4" eb="6">
      <t>オクエン</t>
    </rPh>
    <rPh sb="6" eb="7">
      <t>チョウ</t>
    </rPh>
    <phoneticPr fontId="1"/>
  </si>
  <si>
    <t>30万円</t>
    <rPh sb="2" eb="4">
      <t>マンエン</t>
    </rPh>
    <phoneticPr fontId="1"/>
  </si>
  <si>
    <t>50万円</t>
    <rPh sb="2" eb="4">
      <t>マンエン</t>
    </rPh>
    <phoneticPr fontId="1"/>
  </si>
  <si>
    <t>60万円</t>
    <rPh sb="2" eb="4">
      <t>マンエン</t>
    </rPh>
    <phoneticPr fontId="1"/>
  </si>
  <si>
    <t>100万円</t>
    <rPh sb="3" eb="5">
      <t>マンエン</t>
    </rPh>
    <phoneticPr fontId="1"/>
  </si>
  <si>
    <t>90万円</t>
    <rPh sb="2" eb="4">
      <t>マンエン</t>
    </rPh>
    <phoneticPr fontId="1"/>
  </si>
  <si>
    <t>150万円</t>
    <rPh sb="3" eb="5">
      <t>マンエン</t>
    </rPh>
    <phoneticPr fontId="1"/>
  </si>
  <si>
    <t>200万円</t>
    <rPh sb="3" eb="5">
      <t>マンエン</t>
    </rPh>
    <phoneticPr fontId="1"/>
  </si>
  <si>
    <t>（ 青色申告 ・ 白色申告　・　法人　 ）</t>
    <rPh sb="2" eb="4">
      <t>アオイロ</t>
    </rPh>
    <rPh sb="4" eb="6">
      <t>シンコク</t>
    </rPh>
    <rPh sb="9" eb="11">
      <t>シロイロ</t>
    </rPh>
    <rPh sb="11" eb="13">
      <t>シンコク</t>
    </rPh>
    <rPh sb="16" eb="18">
      <t>ホウジン</t>
    </rPh>
    <phoneticPr fontId="1"/>
  </si>
  <si>
    <t>支援金の上限</t>
    <rPh sb="0" eb="3">
      <t>シエンキン</t>
    </rPh>
    <rPh sb="4" eb="6">
      <t>ジョウゲン</t>
    </rPh>
    <phoneticPr fontId="1"/>
  </si>
  <si>
    <t>支援金額</t>
    <rPh sb="0" eb="2">
      <t>シエン</t>
    </rPh>
    <rPh sb="2" eb="4">
      <t>キンガク</t>
    </rPh>
    <phoneticPr fontId="1"/>
  </si>
  <si>
    <t>　→下記の表と比べて
　　　少ない方の額</t>
    <rPh sb="2" eb="4">
      <t>カキ</t>
    </rPh>
    <rPh sb="5" eb="6">
      <t>ヒョウ</t>
    </rPh>
    <rPh sb="7" eb="8">
      <t>クラ</t>
    </rPh>
    <rPh sb="14" eb="15">
      <t>スク</t>
    </rPh>
    <rPh sb="17" eb="18">
      <t>ホウ</t>
    </rPh>
    <rPh sb="19" eb="20">
      <t>ガク</t>
    </rPh>
    <phoneticPr fontId="1"/>
  </si>
  <si>
    <t>選択する基準期間</t>
    <rPh sb="0" eb="2">
      <t>センタク</t>
    </rPh>
    <rPh sb="4" eb="6">
      <t>キジュン</t>
    </rPh>
    <rPh sb="6" eb="8">
      <t>キカン</t>
    </rPh>
    <phoneticPr fontId="1"/>
  </si>
  <si>
    <t>A</t>
    <phoneticPr fontId="1"/>
  </si>
  <si>
    <t>2018年
（H30年）</t>
    <rPh sb="4" eb="5">
      <t>ネン</t>
    </rPh>
    <rPh sb="10" eb="11">
      <t>ネン</t>
    </rPh>
    <phoneticPr fontId="1"/>
  </si>
  <si>
    <t>2019年
（R1年）</t>
    <rPh sb="4" eb="5">
      <t>ネン</t>
    </rPh>
    <rPh sb="9" eb="10">
      <t>ネン</t>
    </rPh>
    <phoneticPr fontId="1"/>
  </si>
  <si>
    <t>2020年
（R2年）</t>
    <rPh sb="4" eb="5">
      <t>ネン</t>
    </rPh>
    <rPh sb="9" eb="10">
      <t>ネン</t>
    </rPh>
    <phoneticPr fontId="1"/>
  </si>
  <si>
    <t>2021年
（R3年）</t>
    <rPh sb="4" eb="5">
      <t>ネン</t>
    </rPh>
    <rPh sb="9" eb="10">
      <t>ネン</t>
    </rPh>
    <phoneticPr fontId="1"/>
  </si>
  <si>
    <t>※必要な確定申告書</t>
    <rPh sb="1" eb="3">
      <t>ヒツヨウ</t>
    </rPh>
    <rPh sb="4" eb="6">
      <t>カクテイ</t>
    </rPh>
    <rPh sb="6" eb="8">
      <t>シンコク</t>
    </rPh>
    <rPh sb="8" eb="9">
      <t>ショ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</si>
  <si>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</si>
  <si>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</si>
  <si>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％</t>
    <phoneticPr fontId="1"/>
  </si>
  <si>
    <t>合計額</t>
    <rPh sb="0" eb="2">
      <t>ゴウケイ</t>
    </rPh>
    <rPh sb="2" eb="3">
      <t>ガク</t>
    </rPh>
    <phoneticPr fontId="1"/>
  </si>
  <si>
    <t>※支援金が上限まで達していない場合は
　　　基準期間や対象月を替えて再計算してみる</t>
    <rPh sb="1" eb="4">
      <t>シエンキン</t>
    </rPh>
    <rPh sb="5" eb="7">
      <t>ジョウゲン</t>
    </rPh>
    <rPh sb="9" eb="10">
      <t>タッ</t>
    </rPh>
    <rPh sb="15" eb="17">
      <t>バアイ</t>
    </rPh>
    <rPh sb="22" eb="24">
      <t>キジュン</t>
    </rPh>
    <rPh sb="24" eb="26">
      <t>キカン</t>
    </rPh>
    <rPh sb="27" eb="29">
      <t>タイショウ</t>
    </rPh>
    <rPh sb="29" eb="30">
      <t>ヅキ</t>
    </rPh>
    <rPh sb="31" eb="32">
      <t>カ</t>
    </rPh>
    <rPh sb="34" eb="37">
      <t>サイケイサン</t>
    </rPh>
    <phoneticPr fontId="1"/>
  </si>
  <si>
    <t>事業復活支援金計算シート</t>
    <rPh sb="0" eb="2">
      <t>ジギョウ</t>
    </rPh>
    <rPh sb="2" eb="4">
      <t>フッカツ</t>
    </rPh>
    <rPh sb="4" eb="7">
      <t>シエンキン</t>
    </rPh>
    <rPh sb="7" eb="9">
      <t>ケイサン</t>
    </rPh>
    <phoneticPr fontId="1"/>
  </si>
  <si>
    <t>【2】　基準期間の月別売上高（白色申告は丸数字の金額）を入力（記入）する。</t>
    <rPh sb="4" eb="6">
      <t>キジュン</t>
    </rPh>
    <rPh sb="6" eb="8">
      <t>キカン</t>
    </rPh>
    <rPh sb="9" eb="11">
      <t>ツキベツ</t>
    </rPh>
    <rPh sb="11" eb="13">
      <t>ウリアゲ</t>
    </rPh>
    <rPh sb="13" eb="14">
      <t>ダカ</t>
    </rPh>
    <rPh sb="15" eb="17">
      <t>シロイロ</t>
    </rPh>
    <rPh sb="17" eb="19">
      <t>シンコク</t>
    </rPh>
    <rPh sb="20" eb="21">
      <t>マル</t>
    </rPh>
    <rPh sb="21" eb="23">
      <t>スウジ</t>
    </rPh>
    <rPh sb="24" eb="26">
      <t>キンガク</t>
    </rPh>
    <rPh sb="28" eb="30">
      <t>ニュウリョク</t>
    </rPh>
    <rPh sb="31" eb="33">
      <t>キニュウ</t>
    </rPh>
    <phoneticPr fontId="1"/>
  </si>
  <si>
    <t>【5】　基準期間と対象月を選択し、減少率を求める。</t>
    <rPh sb="4" eb="8">
      <t>キジュンキカン</t>
    </rPh>
    <rPh sb="9" eb="11">
      <t>タイショウ</t>
    </rPh>
    <rPh sb="11" eb="12">
      <t>ヅキ</t>
    </rPh>
    <rPh sb="13" eb="15">
      <t>センタク</t>
    </rPh>
    <rPh sb="17" eb="20">
      <t>ゲンショウリツ</t>
    </rPh>
    <rPh sb="21" eb="22">
      <t>モト</t>
    </rPh>
    <phoneticPr fontId="1"/>
  </si>
  <si>
    <t>→</t>
    <phoneticPr fontId="1"/>
  </si>
  <si>
    <t>【4】　同月対比して、売上減少率を計算する。(30％以上の減少率を探す）</t>
    <rPh sb="4" eb="6">
      <t>ドウゲツ</t>
    </rPh>
    <rPh sb="6" eb="8">
      <t>タイヒ</t>
    </rPh>
    <rPh sb="11" eb="13">
      <t>ウリアゲ</t>
    </rPh>
    <rPh sb="13" eb="15">
      <t>ゲンショウ</t>
    </rPh>
    <rPh sb="15" eb="16">
      <t>リツ</t>
    </rPh>
    <rPh sb="17" eb="19">
      <t>ケイサン</t>
    </rPh>
    <rPh sb="26" eb="28">
      <t>イジョウ</t>
    </rPh>
    <rPh sb="29" eb="31">
      <t>ゲンショウ</t>
    </rPh>
    <rPh sb="31" eb="32">
      <t>リツ</t>
    </rPh>
    <rPh sb="33" eb="34">
      <t>サガ</t>
    </rPh>
    <phoneticPr fontId="1"/>
  </si>
  <si>
    <t>【6】　支援金の計算をする。</t>
    <rPh sb="4" eb="7">
      <t>シエンキン</t>
    </rPh>
    <rPh sb="8" eb="10">
      <t>ケイサン</t>
    </rPh>
    <phoneticPr fontId="1"/>
  </si>
  <si>
    <t>※一時支援金(国）・月次支援金を申請している場合は、マイページを開き、各月の売上、年間売上が一致しているか必ず確認すること</t>
    <rPh sb="1" eb="3">
      <t>イチジ</t>
    </rPh>
    <rPh sb="3" eb="6">
      <t>シエンキン</t>
    </rPh>
    <rPh sb="7" eb="8">
      <t>クニ</t>
    </rPh>
    <rPh sb="10" eb="12">
      <t>ゲツジ</t>
    </rPh>
    <rPh sb="12" eb="15">
      <t>シエンキン</t>
    </rPh>
    <rPh sb="16" eb="18">
      <t>シンセイ</t>
    </rPh>
    <rPh sb="22" eb="24">
      <t>バアイ</t>
    </rPh>
    <rPh sb="32" eb="33">
      <t>ヒラ</t>
    </rPh>
    <rPh sb="35" eb="37">
      <t>カクツキ</t>
    </rPh>
    <rPh sb="38" eb="40">
      <t>ウリアゲ</t>
    </rPh>
    <rPh sb="41" eb="43">
      <t>ネンカン</t>
    </rPh>
    <rPh sb="43" eb="45">
      <t>ウリアゲ</t>
    </rPh>
    <rPh sb="46" eb="48">
      <t>イッチ</t>
    </rPh>
    <rPh sb="53" eb="54">
      <t>カナラ</t>
    </rPh>
    <rPh sb="55" eb="57">
      <t>カクニン</t>
    </rPh>
    <phoneticPr fontId="1"/>
  </si>
  <si>
    <t>【1】　月別に売上高を入力（記入）する。（飲食店の時短・休業協力金を含む。持続化給付金・一時支援金(国）・月次支援金は含まない。）</t>
    <rPh sb="4" eb="6">
      <t>ツキベツ</t>
    </rPh>
    <rPh sb="7" eb="9">
      <t>ウリアゲ</t>
    </rPh>
    <rPh sb="9" eb="10">
      <t>ダカ</t>
    </rPh>
    <rPh sb="11" eb="13">
      <t>ニュウリョク</t>
    </rPh>
    <rPh sb="14" eb="16">
      <t>キニュウ</t>
    </rPh>
    <rPh sb="21" eb="23">
      <t>インショク</t>
    </rPh>
    <rPh sb="23" eb="24">
      <t>テン</t>
    </rPh>
    <rPh sb="25" eb="27">
      <t>ジタン</t>
    </rPh>
    <rPh sb="28" eb="30">
      <t>キュウギョウ</t>
    </rPh>
    <rPh sb="30" eb="33">
      <t>キョウリョクキン</t>
    </rPh>
    <rPh sb="34" eb="35">
      <t>フク</t>
    </rPh>
    <rPh sb="37" eb="39">
      <t>ジゾク</t>
    </rPh>
    <rPh sb="39" eb="40">
      <t>カ</t>
    </rPh>
    <rPh sb="40" eb="43">
      <t>キュウフキン</t>
    </rPh>
    <rPh sb="44" eb="46">
      <t>イチジ</t>
    </rPh>
    <rPh sb="46" eb="49">
      <t>シエンキン</t>
    </rPh>
    <rPh sb="50" eb="51">
      <t>クニ</t>
    </rPh>
    <rPh sb="53" eb="55">
      <t>ゲツジ</t>
    </rPh>
    <rPh sb="55" eb="58">
      <t>シエンキン</t>
    </rPh>
    <rPh sb="59" eb="60">
      <t>フク</t>
    </rPh>
    <phoneticPr fontId="1"/>
  </si>
  <si>
    <t>白色は1，それ以外は2</t>
    <rPh sb="0" eb="2">
      <t>シロイロ</t>
    </rPh>
    <rPh sb="7" eb="9">
      <t>イガイ</t>
    </rPh>
    <phoneticPr fontId="1"/>
  </si>
  <si>
    <t>白色申告</t>
  </si>
  <si>
    <t>事業規模</t>
    <rPh sb="0" eb="4">
      <t>ジギョウキボ</t>
    </rPh>
    <phoneticPr fontId="1"/>
  </si>
  <si>
    <t>　</t>
    <phoneticPr fontId="1"/>
  </si>
  <si>
    <t>【1】　売上高を入力（記入）します。月次支援金・一時支援金はふくみません。（黒●の売上高は、時短休業協力金を含みます。）</t>
    <rPh sb="4" eb="6">
      <t>ウリアゲ</t>
    </rPh>
    <rPh sb="6" eb="7">
      <t>ダカ</t>
    </rPh>
    <rPh sb="8" eb="10">
      <t>ニュウリョク</t>
    </rPh>
    <rPh sb="11" eb="13">
      <t>キニュウ</t>
    </rPh>
    <rPh sb="18" eb="20">
      <t>ゲツジ</t>
    </rPh>
    <rPh sb="20" eb="23">
      <t>シエンキン</t>
    </rPh>
    <rPh sb="24" eb="26">
      <t>イチジ</t>
    </rPh>
    <rPh sb="26" eb="29">
      <t>シエンキン</t>
    </rPh>
    <rPh sb="38" eb="39">
      <t>クロ</t>
    </rPh>
    <rPh sb="41" eb="43">
      <t>ウリアゲ</t>
    </rPh>
    <rPh sb="43" eb="44">
      <t>ダカ</t>
    </rPh>
    <rPh sb="46" eb="50">
      <t>ジタンキュウギョウ</t>
    </rPh>
    <rPh sb="50" eb="53">
      <t>キョウリョクキン</t>
    </rPh>
    <rPh sb="54" eb="55">
      <t>フク</t>
    </rPh>
    <phoneticPr fontId="1"/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</si>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</sst>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 "/>
    <numFmt numFmtId="178" formatCode="#,##0&quot;万円&quot;"/>
    <numFmt numFmtId="179" formatCode="&quot;(&quot;@&quot;)&quot;"/>
  </numFmts>
  <fonts count="15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2"/>
      <charset val="128"/>
    </font>
    <font>
      <sz val="9"/>
      <color theme="1"/>
      <name val="ＭＳ Ｐ明朝"/>
      <family val="2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6"/>
      <color theme="1"/>
      <name val="ＭＳ Ｐ明朝"/>
      <family val="2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"/>
      <name val="ＭＳ Ｐ明朝"/>
      <family val="2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</fonts>
  <fills count="5">
    <fill>
      <patternFill patternType="none"/>
    </fill>
    <fill>
      <patternFill patternType="gray125"/>
    </fill>
    <fill>
      <patternFill patternType="gray125">
        <fgColor theme="1"/>
      </patternFill>
    </fill>
    <fill>
      <patternFill patternType="solid">
        <fgColor rgb="FFFEF2EC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7" fillId="0" borderId="0" xfId="0" applyFont="1" applyAlignment="1"/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/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11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6" fillId="0" borderId="0" xfId="0" applyFo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 inden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top"/>
    </xf>
    <xf numFmtId="0" fontId="7" fillId="0" borderId="0" xfId="0" applyFon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7" fontId="0" fillId="0" borderId="16" xfId="0" applyNumberFormat="1" applyBorder="1">
      <alignment vertical="center"/>
    </xf>
    <xf numFmtId="178" fontId="0" fillId="0" borderId="1" xfId="0" applyNumberFormat="1" applyBorder="1" applyAlignment="1">
      <alignment horizontal="right" vertical="center" indent="1"/>
    </xf>
    <xf numFmtId="176" fontId="4" fillId="0" borderId="1" xfId="1" applyNumberFormat="1" applyFon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0" fillId="3" borderId="10" xfId="0" applyNumberFormat="1" applyFill="1" applyBorder="1" applyProtection="1">
      <alignment vertical="center"/>
      <protection locked="0"/>
    </xf>
    <xf numFmtId="177" fontId="0" fillId="3" borderId="1" xfId="0" applyNumberFormat="1" applyFill="1" applyBorder="1" applyAlignment="1" applyProtection="1">
      <alignment horizontal="right"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177" fontId="0" fillId="0" borderId="20" xfId="0" applyNumberFormat="1" applyFill="1" applyBorder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6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79" fontId="0" fillId="3" borderId="0" xfId="0" applyNumberFormat="1" applyFill="1" applyAlignment="1" applyProtection="1">
      <alignment horizontal="distributed" vertical="center"/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 wrapText="1"/>
    </xf>
    <xf numFmtId="0" fontId="4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0" fillId="3" borderId="18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177" fontId="0" fillId="0" borderId="1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left" indent="1"/>
    </xf>
    <xf numFmtId="0" fontId="7" fillId="0" borderId="3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パーセント" xfId="1" builtinId="5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EF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95249</xdr:colOff>
      <xdr:row>17</xdr:row>
      <xdr:rowOff>190500</xdr:rowOff>
    </xdr:from>
    <xdr:to>
      <xdr:col>17</xdr:col>
      <xdr:colOff>104775</xdr:colOff>
      <xdr:row>26</xdr:row>
      <xdr:rowOff>323850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83323249-04FE-4FA2-BFDD-A84BD0901776}"/>
            </a:ext>
          </a:extLst>
        </xdr:cNvPr>
        <xdr:cNvSpPr txBox="1"/>
      </xdr:nvSpPr>
      <xdr:spPr>
        <a:xfrm>
          <a:off x="11382374" y="5848350"/>
          <a:ext cx="1343026" cy="3562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時短協力金の計上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の仕方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第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期（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1/27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2/20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万円の場合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対象月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月は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×5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　＝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対象月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月は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×20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　＝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60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を各月の売上高に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加算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延長の場合は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その日数分を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加算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95249</xdr:colOff>
      <xdr:row>16</xdr:row>
      <xdr:rowOff>190500</xdr:rowOff>
    </xdr:from>
    <xdr:to>
      <xdr:col>16</xdr:col>
      <xdr:colOff>104775</xdr:colOff>
      <xdr:row>25</xdr:row>
      <xdr:rowOff>323850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82374" y="5848350"/>
          <a:ext cx="1343026" cy="3562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時短協力金の計上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の仕方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第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期（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1/27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2/20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万円の場合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対象月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月は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×5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　＝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対象月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月は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×20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　＝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60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を各月の売上高に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加算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延長の場合は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その日数分を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加算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4"/>
  <sheetViews>
    <sheetView tabSelected="1" topLeftCell="A11" workbookViewId="0">
      <selection activeCell="I13" sqref="I13"/>
    </sheetView>
  </sheetViews>
  <sheetFormatPr defaultRowHeight="13.5" x14ac:dyDescent="0.15"/>
  <cols>
    <col min="1" max="1" width="9" style="55"/>
    <col min="2" max="2" width="16.5" customWidth="1"/>
    <col min="3" max="15" width="10.125" customWidth="1"/>
    <col min="16" max="16" width="7.375" style="38" customWidth="1"/>
    <col min="17" max="17" width="10.125" customWidth="1"/>
    <col min="18" max="18" width="2.375" customWidth="1"/>
    <col min="19" max="20" width="9" style="55"/>
    <col min="21" max="22" width="0" style="55" hidden="1" customWidth="1"/>
    <col min="23" max="33" width="9" style="55"/>
  </cols>
  <sheetData>
    <row r="1" spans="2:22" s="55" customFormat="1" x14ac:dyDescent="0.15">
      <c r="P1" s="56"/>
    </row>
    <row r="2" spans="2:22" ht="14.25" thickBot="1" x14ac:dyDescent="0.2"/>
    <row r="3" spans="2:22" ht="20.100000000000001" customHeight="1" thickBot="1" x14ac:dyDescent="0.2">
      <c r="B3" s="38" t="s">
        <v>43</v>
      </c>
      <c r="C3" s="61" t="s">
        <v>103</v>
      </c>
      <c r="D3" s="61"/>
      <c r="E3" s="62" t="s">
        <v>92</v>
      </c>
      <c r="F3" s="63"/>
      <c r="G3" s="63"/>
      <c r="H3" s="63"/>
      <c r="I3" s="63"/>
      <c r="J3" s="63"/>
      <c r="L3" t="s">
        <v>23</v>
      </c>
      <c r="M3" s="52" t="s">
        <v>101</v>
      </c>
      <c r="N3" s="42"/>
      <c r="O3" s="42" t="s">
        <v>102</v>
      </c>
      <c r="P3" s="71" t="s">
        <v>65</v>
      </c>
      <c r="Q3" s="72"/>
    </row>
    <row r="4" spans="2:22" ht="26.25" customHeight="1" x14ac:dyDescent="0.15">
      <c r="B4" s="36" t="s">
        <v>99</v>
      </c>
      <c r="C4" s="3"/>
      <c r="D4" s="37"/>
      <c r="E4" s="37"/>
      <c r="F4" s="37"/>
      <c r="G4" s="3"/>
      <c r="H4" s="3"/>
      <c r="I4" s="3"/>
      <c r="J4" s="3"/>
      <c r="K4" s="3"/>
    </row>
    <row r="5" spans="2:22" ht="26.25" customHeight="1" x14ac:dyDescent="0.15">
      <c r="B5" s="22"/>
      <c r="C5" s="64" t="s">
        <v>98</v>
      </c>
      <c r="D5" s="65"/>
      <c r="E5" s="65"/>
      <c r="F5" s="65"/>
      <c r="G5" s="65"/>
      <c r="H5" s="65"/>
      <c r="I5" s="65"/>
      <c r="J5" s="65"/>
      <c r="K5" s="65"/>
      <c r="L5" s="65"/>
      <c r="M5" s="65"/>
      <c r="U5" s="55">
        <f>IF(M3="白色申告",1,2)</f>
        <v>1</v>
      </c>
      <c r="V5" s="55" t="s">
        <v>100</v>
      </c>
    </row>
    <row r="6" spans="2:22" ht="27.75" customHeight="1" thickBot="1" x14ac:dyDescent="0.2">
      <c r="B6" s="39" t="s">
        <v>41</v>
      </c>
      <c r="C6" s="39" t="s">
        <v>0</v>
      </c>
      <c r="D6" s="39" t="s">
        <v>1</v>
      </c>
      <c r="E6" s="39" t="s">
        <v>2</v>
      </c>
      <c r="F6" s="39" t="s">
        <v>3</v>
      </c>
      <c r="G6" s="39" t="s">
        <v>4</v>
      </c>
      <c r="H6" s="39" t="s">
        <v>5</v>
      </c>
      <c r="I6" s="39" t="s">
        <v>6</v>
      </c>
      <c r="J6" s="39" t="s">
        <v>7</v>
      </c>
      <c r="K6" s="39" t="s">
        <v>8</v>
      </c>
      <c r="L6" s="39" t="s">
        <v>9</v>
      </c>
      <c r="M6" s="39" t="s">
        <v>10</v>
      </c>
      <c r="N6" s="39" t="s">
        <v>11</v>
      </c>
      <c r="O6" s="39" t="s">
        <v>12</v>
      </c>
      <c r="P6" s="66" t="s">
        <v>58</v>
      </c>
      <c r="Q6" s="67"/>
      <c r="R6" s="67"/>
    </row>
    <row r="7" spans="2:22" ht="30" customHeight="1" thickBot="1" x14ac:dyDescent="0.2">
      <c r="B7" s="9" t="s">
        <v>17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43">
        <f>SUM(C7:N7)</f>
        <v>0</v>
      </c>
      <c r="P7" s="38" t="s">
        <v>22</v>
      </c>
      <c r="Q7" s="43">
        <f>ROUNDDOWN(O7/12,0)</f>
        <v>0</v>
      </c>
      <c r="U7" s="58" t="s">
        <v>81</v>
      </c>
      <c r="V7" s="58">
        <v>1</v>
      </c>
    </row>
    <row r="8" spans="2:22" ht="30" customHeight="1" thickBot="1" x14ac:dyDescent="0.2">
      <c r="B8" s="9" t="s">
        <v>18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43">
        <f t="shared" ref="O8:O10" si="0">SUM(C8:N8)</f>
        <v>0</v>
      </c>
      <c r="P8" s="38" t="s">
        <v>22</v>
      </c>
      <c r="Q8" s="43">
        <f t="shared" ref="Q8:Q10" si="1">ROUNDDOWN(O8/12,0)</f>
        <v>0</v>
      </c>
      <c r="U8" s="58" t="s">
        <v>15</v>
      </c>
      <c r="V8" s="58">
        <v>2</v>
      </c>
    </row>
    <row r="9" spans="2:22" ht="30" customHeight="1" thickBot="1" x14ac:dyDescent="0.2">
      <c r="B9" s="9" t="s">
        <v>19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43">
        <f t="shared" si="0"/>
        <v>0</v>
      </c>
      <c r="P9" s="38" t="s">
        <v>22</v>
      </c>
      <c r="Q9" s="43">
        <f t="shared" si="1"/>
        <v>0</v>
      </c>
      <c r="U9" s="58" t="s">
        <v>16</v>
      </c>
      <c r="V9" s="58">
        <v>3</v>
      </c>
    </row>
    <row r="10" spans="2:22" ht="30" customHeight="1" thickBot="1" x14ac:dyDescent="0.2">
      <c r="B10" s="9" t="s">
        <v>20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43">
        <f t="shared" si="0"/>
        <v>0</v>
      </c>
      <c r="P10" s="38" t="s">
        <v>22</v>
      </c>
      <c r="Q10" s="43">
        <f t="shared" si="1"/>
        <v>0</v>
      </c>
    </row>
    <row r="11" spans="2:22" ht="30" customHeight="1" x14ac:dyDescent="0.15">
      <c r="B11" s="9" t="s">
        <v>21</v>
      </c>
      <c r="C11" s="51"/>
      <c r="D11" s="51"/>
      <c r="E11" s="51"/>
      <c r="F11" s="46"/>
      <c r="G11" s="46"/>
      <c r="H11" s="46"/>
      <c r="I11" s="46"/>
      <c r="J11" s="46"/>
      <c r="K11" s="46"/>
      <c r="L11" s="46"/>
      <c r="M11" s="46"/>
      <c r="N11" s="46"/>
      <c r="O11" s="46"/>
      <c r="Q11" s="53"/>
      <c r="U11" s="59" t="s">
        <v>14</v>
      </c>
      <c r="V11" s="58">
        <v>1</v>
      </c>
    </row>
    <row r="12" spans="2:22" ht="30" customHeight="1" x14ac:dyDescent="0.15">
      <c r="B12" s="68" t="s">
        <v>93</v>
      </c>
      <c r="C12" s="68"/>
      <c r="D12" s="68"/>
      <c r="E12" s="68"/>
      <c r="F12" s="68"/>
      <c r="G12" s="68"/>
      <c r="H12" s="68"/>
      <c r="J12" s="22" t="s">
        <v>97</v>
      </c>
      <c r="K12" s="25"/>
      <c r="N12" s="69" t="s">
        <v>57</v>
      </c>
      <c r="O12" s="70"/>
      <c r="P12" s="70"/>
      <c r="Q12" s="70"/>
      <c r="U12" s="59" t="s">
        <v>11</v>
      </c>
      <c r="V12" s="58">
        <v>2</v>
      </c>
    </row>
    <row r="13" spans="2:22" ht="30" customHeight="1" x14ac:dyDescent="0.15">
      <c r="B13" s="16" t="s">
        <v>24</v>
      </c>
      <c r="C13" s="39" t="s">
        <v>14</v>
      </c>
      <c r="D13" s="39" t="s">
        <v>48</v>
      </c>
      <c r="E13" s="39" t="s">
        <v>0</v>
      </c>
      <c r="F13" s="39" t="s">
        <v>1</v>
      </c>
      <c r="G13" s="39" t="s">
        <v>2</v>
      </c>
      <c r="H13" s="39" t="s">
        <v>90</v>
      </c>
      <c r="J13" s="73" t="s">
        <v>46</v>
      </c>
      <c r="K13" s="74"/>
      <c r="M13" s="75" t="s">
        <v>91</v>
      </c>
      <c r="N13" s="76"/>
      <c r="O13" s="76"/>
      <c r="P13" s="76"/>
      <c r="Q13" s="77"/>
      <c r="U13" s="59" t="s">
        <v>0</v>
      </c>
      <c r="V13" s="58">
        <v>3</v>
      </c>
    </row>
    <row r="14" spans="2:22" ht="30" customHeight="1" x14ac:dyDescent="0.15">
      <c r="B14" s="9" t="s">
        <v>35</v>
      </c>
      <c r="C14" s="47">
        <f>IF($U$5=1,$Q$7,M7)</f>
        <v>0</v>
      </c>
      <c r="D14" s="47">
        <f>IF($U$5=1,$Q$7,N7)</f>
        <v>0</v>
      </c>
      <c r="E14" s="47">
        <f>IF($U$5=1,$Q$8,C8)</f>
        <v>0</v>
      </c>
      <c r="F14" s="47">
        <f t="shared" ref="F14" si="2">IF($U$5=1,$Q$8,D8)</f>
        <v>0</v>
      </c>
      <c r="G14" s="47">
        <f>IF($U$5=1,$Q$8,E8)</f>
        <v>0</v>
      </c>
      <c r="H14" s="47">
        <f>SUM(C14:G14)</f>
        <v>0</v>
      </c>
      <c r="J14" s="81">
        <f>INDEX(H14:H16,VLOOKUP(F26,U7:V9,2,FALSE),1)</f>
        <v>0</v>
      </c>
      <c r="K14" s="82"/>
      <c r="L14" s="26" t="s">
        <v>59</v>
      </c>
      <c r="M14" s="78"/>
      <c r="N14" s="79"/>
      <c r="O14" s="79"/>
      <c r="P14" s="79"/>
      <c r="Q14" s="80"/>
      <c r="U14" s="59" t="s">
        <v>1</v>
      </c>
      <c r="V14" s="58">
        <v>4</v>
      </c>
    </row>
    <row r="15" spans="2:22" ht="30" customHeight="1" x14ac:dyDescent="0.15">
      <c r="B15" s="9" t="s">
        <v>34</v>
      </c>
      <c r="C15" s="47">
        <f>IF($U$5=1,$Q$8,M8)</f>
        <v>0</v>
      </c>
      <c r="D15" s="47">
        <f>IF($U$5=1,$Q$8,N8)</f>
        <v>0</v>
      </c>
      <c r="E15" s="47">
        <f>IF($U$5=1,$Q$9,C9)</f>
        <v>0</v>
      </c>
      <c r="F15" s="47">
        <f t="shared" ref="F15:G15" si="3">IF($U$5=1,$Q$9,D9)</f>
        <v>0</v>
      </c>
      <c r="G15" s="47">
        <f t="shared" si="3"/>
        <v>0</v>
      </c>
      <c r="H15" s="47">
        <f t="shared" ref="H15:H16" si="4">SUM(C15:G15)</f>
        <v>0</v>
      </c>
      <c r="J15" s="83" t="s">
        <v>45</v>
      </c>
      <c r="K15" s="84"/>
      <c r="U15" s="59" t="s">
        <v>2</v>
      </c>
      <c r="V15" s="58">
        <v>5</v>
      </c>
    </row>
    <row r="16" spans="2:22" ht="30" customHeight="1" x14ac:dyDescent="0.15">
      <c r="B16" s="9" t="s">
        <v>33</v>
      </c>
      <c r="C16" s="47">
        <f>IF($U$5=1,$Q$9,M9)</f>
        <v>0</v>
      </c>
      <c r="D16" s="47">
        <f>IF($U$5=1,$Q$9,N9)</f>
        <v>0</v>
      </c>
      <c r="E16" s="47">
        <f>IF($U$5=1,$Q$10,C10)</f>
        <v>0</v>
      </c>
      <c r="F16" s="47">
        <f t="shared" ref="F16:G16" si="5">IF($U$5=1,$Q$10,D10)</f>
        <v>0</v>
      </c>
      <c r="G16" s="47">
        <f t="shared" si="5"/>
        <v>0</v>
      </c>
      <c r="H16" s="47">
        <f t="shared" si="4"/>
        <v>0</v>
      </c>
      <c r="J16" s="81">
        <f>INDEX(C19:G19,1,VLOOKUP(G26,U11:V15,2,FALSE))</f>
        <v>0</v>
      </c>
      <c r="K16" s="82"/>
      <c r="L16" s="38" t="s">
        <v>47</v>
      </c>
      <c r="M16" s="81">
        <f>J16*5</f>
        <v>0</v>
      </c>
      <c r="N16" s="82"/>
      <c r="O16" t="s">
        <v>60</v>
      </c>
    </row>
    <row r="17" spans="1:33" ht="32.25" customHeight="1" x14ac:dyDescent="0.15">
      <c r="B17" s="86" t="s">
        <v>42</v>
      </c>
      <c r="C17" s="86"/>
      <c r="D17" s="86"/>
      <c r="E17" s="86"/>
      <c r="F17" s="86"/>
      <c r="G17" s="86"/>
      <c r="H17" s="87"/>
      <c r="I17" s="3"/>
      <c r="J17" s="88" t="s">
        <v>61</v>
      </c>
      <c r="K17" s="88"/>
      <c r="N17" s="89" t="s">
        <v>78</v>
      </c>
      <c r="O17" s="90"/>
      <c r="U17" s="59" t="s">
        <v>65</v>
      </c>
      <c r="V17" s="58">
        <v>1</v>
      </c>
    </row>
    <row r="18" spans="1:33" ht="30" customHeight="1" x14ac:dyDescent="0.15">
      <c r="B18" s="9" t="s">
        <v>25</v>
      </c>
      <c r="C18" s="39" t="s">
        <v>14</v>
      </c>
      <c r="D18" s="39" t="s">
        <v>11</v>
      </c>
      <c r="E18" s="39" t="s">
        <v>0</v>
      </c>
      <c r="F18" s="39" t="s">
        <v>1</v>
      </c>
      <c r="G18" s="39" t="s">
        <v>2</v>
      </c>
      <c r="H18" s="15"/>
      <c r="J18" s="81">
        <f>J14-M16</f>
        <v>0</v>
      </c>
      <c r="K18" s="82"/>
      <c r="L18" s="91" t="s">
        <v>79</v>
      </c>
      <c r="M18" s="92"/>
      <c r="N18" s="93" t="e">
        <f>IF(G28&lt;0.3,"支給対象外です",MIN(J18,INDEX(L21:O22,IF(G28&gt;=0.5,2,1),VLOOKUP(P3,U17:V20,2,FALSE))*10000))</f>
        <v>#DIV/0!</v>
      </c>
      <c r="O18" s="93"/>
      <c r="U18" s="60" t="s">
        <v>66</v>
      </c>
      <c r="V18" s="58">
        <v>2</v>
      </c>
    </row>
    <row r="19" spans="1:33" ht="30" customHeight="1" x14ac:dyDescent="0.15">
      <c r="B19" s="14" t="s">
        <v>32</v>
      </c>
      <c r="C19" s="48">
        <f>M10</f>
        <v>0</v>
      </c>
      <c r="D19" s="49">
        <f>N10</f>
        <v>0</v>
      </c>
      <c r="E19" s="47">
        <f>C11</f>
        <v>0</v>
      </c>
      <c r="F19" s="47">
        <f>D11</f>
        <v>0</v>
      </c>
      <c r="G19" s="47">
        <f>E11</f>
        <v>0</v>
      </c>
      <c r="H19" s="15"/>
      <c r="J19" s="94" t="s">
        <v>77</v>
      </c>
      <c r="K19" s="94"/>
      <c r="L19" s="94"/>
      <c r="M19" s="94"/>
      <c r="N19" s="94"/>
      <c r="O19" s="94"/>
      <c r="U19" s="60" t="s">
        <v>67</v>
      </c>
      <c r="V19" s="58">
        <v>3</v>
      </c>
    </row>
    <row r="20" spans="1:33" ht="30" customHeight="1" x14ac:dyDescent="0.15">
      <c r="B20" s="95" t="s">
        <v>96</v>
      </c>
      <c r="C20" s="95"/>
      <c r="D20" s="95"/>
      <c r="E20" s="95"/>
      <c r="F20" s="95"/>
      <c r="G20" s="95"/>
      <c r="H20" s="87"/>
      <c r="J20" s="96" t="s">
        <v>62</v>
      </c>
      <c r="K20" s="96"/>
      <c r="L20" s="39" t="s">
        <v>65</v>
      </c>
      <c r="M20" s="9" t="s">
        <v>66</v>
      </c>
      <c r="N20" s="9" t="s">
        <v>67</v>
      </c>
      <c r="O20" s="9" t="s">
        <v>68</v>
      </c>
      <c r="U20" s="60" t="s">
        <v>68</v>
      </c>
      <c r="V20" s="58">
        <v>4</v>
      </c>
    </row>
    <row r="21" spans="1:33" ht="30" customHeight="1" x14ac:dyDescent="0.15">
      <c r="B21" s="40" t="s">
        <v>49</v>
      </c>
      <c r="C21" s="39" t="s">
        <v>14</v>
      </c>
      <c r="D21" s="39" t="s">
        <v>11</v>
      </c>
      <c r="E21" s="39" t="s">
        <v>0</v>
      </c>
      <c r="F21" s="39" t="s">
        <v>1</v>
      </c>
      <c r="G21" s="39" t="s">
        <v>2</v>
      </c>
      <c r="J21" s="96" t="s">
        <v>63</v>
      </c>
      <c r="K21" s="96"/>
      <c r="L21" s="44">
        <v>30</v>
      </c>
      <c r="M21" s="44">
        <v>60</v>
      </c>
      <c r="N21" s="44">
        <v>90</v>
      </c>
      <c r="O21" s="44">
        <v>150</v>
      </c>
    </row>
    <row r="22" spans="1:33" ht="30" customHeight="1" x14ac:dyDescent="0.15">
      <c r="B22" s="14" t="s">
        <v>50</v>
      </c>
      <c r="C22" s="45" t="e">
        <f>ROUNDDOWN((C14-C$19)/C14,3)</f>
        <v>#DIV/0!</v>
      </c>
      <c r="D22" s="45" t="e">
        <f t="shared" ref="D22:G22" si="6">ROUNDDOWN((D14-D$19)/D14,3)</f>
        <v>#DIV/0!</v>
      </c>
      <c r="E22" s="45" t="e">
        <f t="shared" si="6"/>
        <v>#DIV/0!</v>
      </c>
      <c r="F22" s="45" t="e">
        <f t="shared" si="6"/>
        <v>#DIV/0!</v>
      </c>
      <c r="G22" s="45" t="e">
        <f t="shared" si="6"/>
        <v>#DIV/0!</v>
      </c>
      <c r="J22" s="96" t="s">
        <v>64</v>
      </c>
      <c r="K22" s="96"/>
      <c r="L22" s="44">
        <v>50</v>
      </c>
      <c r="M22" s="44">
        <v>100</v>
      </c>
      <c r="N22" s="44">
        <v>150</v>
      </c>
      <c r="O22" s="44">
        <v>200</v>
      </c>
    </row>
    <row r="23" spans="1:33" ht="30" customHeight="1" x14ac:dyDescent="0.15">
      <c r="B23" s="14" t="s">
        <v>51</v>
      </c>
      <c r="C23" s="45" t="e">
        <f t="shared" ref="C23:G23" si="7">ROUNDDOWN((C15-C$19)/C15,3)</f>
        <v>#DIV/0!</v>
      </c>
      <c r="D23" s="45" t="e">
        <f t="shared" si="7"/>
        <v>#DIV/0!</v>
      </c>
      <c r="E23" s="45" t="e">
        <f t="shared" si="7"/>
        <v>#DIV/0!</v>
      </c>
      <c r="F23" s="45" t="e">
        <f t="shared" si="7"/>
        <v>#DIV/0!</v>
      </c>
      <c r="G23" s="45" t="e">
        <f t="shared" si="7"/>
        <v>#DIV/0!</v>
      </c>
    </row>
    <row r="24" spans="1:33" ht="30" customHeight="1" x14ac:dyDescent="0.15">
      <c r="B24" s="14" t="s">
        <v>52</v>
      </c>
      <c r="C24" s="45" t="e">
        <f t="shared" ref="C24:G24" si="8">ROUNDDOWN((C16-C$19)/C16,3)</f>
        <v>#DIV/0!</v>
      </c>
      <c r="D24" s="45" t="e">
        <f t="shared" si="8"/>
        <v>#DIV/0!</v>
      </c>
      <c r="E24" s="45" t="e">
        <f t="shared" si="8"/>
        <v>#DIV/0!</v>
      </c>
      <c r="F24" s="45" t="e">
        <f t="shared" si="8"/>
        <v>#DIV/0!</v>
      </c>
      <c r="G24" s="45" t="e">
        <f t="shared" si="8"/>
        <v>#DIV/0!</v>
      </c>
      <c r="J24" s="85" t="s">
        <v>86</v>
      </c>
      <c r="K24" s="85"/>
      <c r="L24" s="85"/>
      <c r="M24" s="85"/>
      <c r="N24" s="85"/>
      <c r="O24" s="85"/>
    </row>
    <row r="25" spans="1:33" ht="30" customHeight="1" x14ac:dyDescent="0.15">
      <c r="B25" s="24" t="s">
        <v>94</v>
      </c>
      <c r="C25" s="23"/>
      <c r="D25" s="23"/>
      <c r="E25" s="23"/>
      <c r="F25" s="27" t="s">
        <v>53</v>
      </c>
      <c r="G25" s="27" t="s">
        <v>13</v>
      </c>
      <c r="J25" s="96" t="s">
        <v>80</v>
      </c>
      <c r="K25" s="96"/>
      <c r="L25" s="9" t="s">
        <v>82</v>
      </c>
      <c r="M25" s="9" t="s">
        <v>83</v>
      </c>
      <c r="N25" s="9" t="s">
        <v>84</v>
      </c>
      <c r="O25" s="9" t="s">
        <v>85</v>
      </c>
    </row>
    <row r="26" spans="1:33" ht="30" customHeight="1" x14ac:dyDescent="0.15">
      <c r="B26" s="97" t="s">
        <v>54</v>
      </c>
      <c r="C26" s="98"/>
      <c r="D26" s="98"/>
      <c r="E26" s="99"/>
      <c r="F26" s="54" t="s">
        <v>105</v>
      </c>
      <c r="G26" s="54" t="s">
        <v>1</v>
      </c>
      <c r="J26" s="100" t="s">
        <v>81</v>
      </c>
      <c r="K26" s="100"/>
      <c r="L26" s="41" t="s">
        <v>87</v>
      </c>
      <c r="M26" s="41" t="s">
        <v>87</v>
      </c>
      <c r="N26" s="41" t="s">
        <v>87</v>
      </c>
      <c r="O26" s="34" t="s">
        <v>88</v>
      </c>
      <c r="P26"/>
    </row>
    <row r="27" spans="1:33" s="29" customFormat="1" ht="30" customHeight="1" x14ac:dyDescent="0.15">
      <c r="A27" s="57"/>
      <c r="B27" s="28"/>
      <c r="C27" s="31" t="s">
        <v>55</v>
      </c>
      <c r="H27" s="30"/>
      <c r="J27" s="100" t="s">
        <v>15</v>
      </c>
      <c r="K27" s="100"/>
      <c r="L27" s="33" t="s">
        <v>88</v>
      </c>
      <c r="M27" s="41" t="s">
        <v>87</v>
      </c>
      <c r="N27" s="41" t="s">
        <v>87</v>
      </c>
      <c r="O27" s="33" t="s">
        <v>88</v>
      </c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</row>
    <row r="28" spans="1:33" ht="30" customHeight="1" x14ac:dyDescent="0.15">
      <c r="B28" s="97" t="s">
        <v>56</v>
      </c>
      <c r="C28" s="98"/>
      <c r="D28" s="98"/>
      <c r="E28" s="99"/>
      <c r="F28" s="38" t="s">
        <v>95</v>
      </c>
      <c r="G28" s="45" t="e">
        <f>INDEX(C22:G24,VLOOKUP(F26,U7:V9,2,FALSE),VLOOKUP(G26,U11:V15,2,FALSE))</f>
        <v>#DIV/0!</v>
      </c>
      <c r="J28" s="100" t="s">
        <v>16</v>
      </c>
      <c r="K28" s="100"/>
      <c r="L28" s="34" t="s">
        <v>88</v>
      </c>
      <c r="M28" s="41" t="s">
        <v>87</v>
      </c>
      <c r="N28" s="41" t="s">
        <v>87</v>
      </c>
      <c r="O28" s="41" t="s">
        <v>87</v>
      </c>
      <c r="P28"/>
    </row>
    <row r="29" spans="1:33" s="55" customFormat="1" ht="30" customHeight="1" x14ac:dyDescent="0.15">
      <c r="P29" s="56"/>
    </row>
    <row r="30" spans="1:33" s="55" customFormat="1" ht="20.100000000000001" customHeight="1" x14ac:dyDescent="0.15">
      <c r="P30" s="56"/>
    </row>
    <row r="31" spans="1:33" s="55" customFormat="1" ht="20.100000000000001" customHeight="1" x14ac:dyDescent="0.15">
      <c r="P31" s="56"/>
    </row>
    <row r="32" spans="1:33" s="55" customFormat="1" ht="20.100000000000001" customHeight="1" x14ac:dyDescent="0.15">
      <c r="P32" s="56"/>
    </row>
    <row r="33" spans="16:16" s="55" customFormat="1" ht="20.100000000000001" customHeight="1" x14ac:dyDescent="0.15">
      <c r="P33" s="56"/>
    </row>
    <row r="34" spans="16:16" s="55" customFormat="1" x14ac:dyDescent="0.15">
      <c r="P34" s="56"/>
    </row>
    <row r="35" spans="16:16" s="55" customFormat="1" x14ac:dyDescent="0.15">
      <c r="P35" s="56"/>
    </row>
    <row r="36" spans="16:16" s="55" customFormat="1" x14ac:dyDescent="0.15">
      <c r="P36" s="56"/>
    </row>
    <row r="37" spans="16:16" s="55" customFormat="1" x14ac:dyDescent="0.15">
      <c r="P37" s="56"/>
    </row>
    <row r="38" spans="16:16" s="55" customFormat="1" x14ac:dyDescent="0.15">
      <c r="P38" s="56"/>
    </row>
    <row r="39" spans="16:16" s="55" customFormat="1" x14ac:dyDescent="0.15">
      <c r="P39" s="56"/>
    </row>
    <row r="40" spans="16:16" s="55" customFormat="1" x14ac:dyDescent="0.15">
      <c r="P40" s="56"/>
    </row>
    <row r="41" spans="16:16" s="55" customFormat="1" x14ac:dyDescent="0.15">
      <c r="P41" s="56"/>
    </row>
    <row r="42" spans="16:16" s="55" customFormat="1" x14ac:dyDescent="0.15">
      <c r="P42" s="56"/>
    </row>
    <row r="43" spans="16:16" s="55" customFormat="1" x14ac:dyDescent="0.15">
      <c r="P43" s="56"/>
    </row>
    <row r="44" spans="16:16" s="55" customFormat="1" x14ac:dyDescent="0.15">
      <c r="P44" s="56"/>
    </row>
    <row r="45" spans="16:16" s="55" customFormat="1" x14ac:dyDescent="0.15">
      <c r="P45" s="56"/>
    </row>
    <row r="46" spans="16:16" s="55" customFormat="1" x14ac:dyDescent="0.15">
      <c r="P46" s="56"/>
    </row>
    <row r="47" spans="16:16" s="55" customFormat="1" x14ac:dyDescent="0.15">
      <c r="P47" s="56"/>
    </row>
    <row r="48" spans="16:16" s="55" customFormat="1" x14ac:dyDescent="0.15">
      <c r="P48" s="56"/>
    </row>
    <row r="49" spans="16:16" s="55" customFormat="1" x14ac:dyDescent="0.15">
      <c r="P49" s="56"/>
    </row>
    <row r="50" spans="16:16" s="55" customFormat="1" x14ac:dyDescent="0.15">
      <c r="P50" s="56"/>
    </row>
    <row r="51" spans="16:16" s="55" customFormat="1" x14ac:dyDescent="0.15">
      <c r="P51" s="56"/>
    </row>
    <row r="52" spans="16:16" s="55" customFormat="1" x14ac:dyDescent="0.15">
      <c r="P52" s="56"/>
    </row>
    <row r="53" spans="16:16" s="55" customFormat="1" x14ac:dyDescent="0.15">
      <c r="P53" s="56"/>
    </row>
    <row r="54" spans="16:16" s="55" customFormat="1" x14ac:dyDescent="0.15">
      <c r="P54" s="56"/>
    </row>
    <row r="55" spans="16:16" s="55" customFormat="1" x14ac:dyDescent="0.15">
      <c r="P55" s="56"/>
    </row>
    <row r="56" spans="16:16" s="55" customFormat="1" x14ac:dyDescent="0.15">
      <c r="P56" s="56"/>
    </row>
    <row r="57" spans="16:16" s="55" customFormat="1" x14ac:dyDescent="0.15">
      <c r="P57" s="56"/>
    </row>
    <row r="58" spans="16:16" s="55" customFormat="1" x14ac:dyDescent="0.15">
      <c r="P58" s="56"/>
    </row>
    <row r="59" spans="16:16" s="55" customFormat="1" x14ac:dyDescent="0.15">
      <c r="P59" s="56"/>
    </row>
    <row r="60" spans="16:16" s="55" customFormat="1" x14ac:dyDescent="0.15">
      <c r="P60" s="56"/>
    </row>
    <row r="61" spans="16:16" s="55" customFormat="1" x14ac:dyDescent="0.15">
      <c r="P61" s="56"/>
    </row>
    <row r="62" spans="16:16" s="55" customFormat="1" x14ac:dyDescent="0.15">
      <c r="P62" s="56"/>
    </row>
    <row r="63" spans="16:16" s="55" customFormat="1" x14ac:dyDescent="0.15">
      <c r="P63" s="56"/>
    </row>
    <row r="64" spans="16:16" s="55" customFormat="1" x14ac:dyDescent="0.15">
      <c r="P64" s="56"/>
    </row>
    <row r="65" spans="16:16" s="55" customFormat="1" x14ac:dyDescent="0.15">
      <c r="P65" s="56"/>
    </row>
    <row r="66" spans="16:16" s="55" customFormat="1" x14ac:dyDescent="0.15">
      <c r="P66" s="56"/>
    </row>
    <row r="67" spans="16:16" s="55" customFormat="1" x14ac:dyDescent="0.15">
      <c r="P67" s="56"/>
    </row>
    <row r="68" spans="16:16" s="55" customFormat="1" x14ac:dyDescent="0.15">
      <c r="P68" s="56"/>
    </row>
    <row r="69" spans="16:16" s="55" customFormat="1" x14ac:dyDescent="0.15">
      <c r="P69" s="56"/>
    </row>
    <row r="70" spans="16:16" s="55" customFormat="1" x14ac:dyDescent="0.15">
      <c r="P70" s="56"/>
    </row>
    <row r="71" spans="16:16" s="55" customFormat="1" x14ac:dyDescent="0.15">
      <c r="P71" s="56"/>
    </row>
    <row r="72" spans="16:16" s="55" customFormat="1" x14ac:dyDescent="0.15">
      <c r="P72" s="56"/>
    </row>
    <row r="73" spans="16:16" s="55" customFormat="1" x14ac:dyDescent="0.15">
      <c r="P73" s="56"/>
    </row>
    <row r="74" spans="16:16" s="55" customFormat="1" x14ac:dyDescent="0.15">
      <c r="P74" s="56"/>
    </row>
  </sheetData>
  <sheetProtection selectLockedCells="1"/>
  <mergeCells count="31">
    <mergeCell ref="J25:K25"/>
    <mergeCell ref="B26:E26"/>
    <mergeCell ref="J26:K26"/>
    <mergeCell ref="J27:K27"/>
    <mergeCell ref="B28:E28"/>
    <mergeCell ref="J28:K28"/>
    <mergeCell ref="J24:O24"/>
    <mergeCell ref="B17:H17"/>
    <mergeCell ref="J17:K17"/>
    <mergeCell ref="N17:O17"/>
    <mergeCell ref="J18:K18"/>
    <mergeCell ref="L18:M18"/>
    <mergeCell ref="N18:O18"/>
    <mergeCell ref="J19:O19"/>
    <mergeCell ref="B20:H20"/>
    <mergeCell ref="J20:K20"/>
    <mergeCell ref="J21:K21"/>
    <mergeCell ref="J22:K22"/>
    <mergeCell ref="J13:K13"/>
    <mergeCell ref="M13:Q14"/>
    <mergeCell ref="J14:K14"/>
    <mergeCell ref="J15:K15"/>
    <mergeCell ref="J16:K16"/>
    <mergeCell ref="M16:N16"/>
    <mergeCell ref="C3:D3"/>
    <mergeCell ref="E3:J3"/>
    <mergeCell ref="C5:M5"/>
    <mergeCell ref="P6:R6"/>
    <mergeCell ref="B12:H12"/>
    <mergeCell ref="N12:Q12"/>
    <mergeCell ref="P3:Q3"/>
  </mergeCells>
  <phoneticPr fontId="1"/>
  <conditionalFormatting sqref="L20:O20">
    <cfRule type="cellIs" dxfId="3" priority="6" operator="equal">
      <formula>$P$3</formula>
    </cfRule>
  </conditionalFormatting>
  <conditionalFormatting sqref="J21:K21">
    <cfRule type="expression" dxfId="2" priority="3">
      <formula>AND($G$28&gt;=0.3,$G$28&lt;0.5)</formula>
    </cfRule>
  </conditionalFormatting>
  <conditionalFormatting sqref="J22:K22">
    <cfRule type="expression" dxfId="1" priority="2">
      <formula>$G$28&gt;=0.5</formula>
    </cfRule>
  </conditionalFormatting>
  <conditionalFormatting sqref="J26:K28">
    <cfRule type="cellIs" dxfId="0" priority="1" operator="equal">
      <formula>$F$26</formula>
    </cfRule>
  </conditionalFormatting>
  <dataValidations count="4">
    <dataValidation type="list" allowBlank="1" showInputMessage="1" showErrorMessage="1" sqref="F26">
      <formula1>$U$7:$U$9</formula1>
    </dataValidation>
    <dataValidation type="list" allowBlank="1" showInputMessage="1" showErrorMessage="1" sqref="G26">
      <formula1>$U$11:$U$15</formula1>
    </dataValidation>
    <dataValidation type="list" allowBlank="1" showInputMessage="1" showErrorMessage="1" sqref="M3">
      <formula1>"白色申告,青色申告,法人"</formula1>
    </dataValidation>
    <dataValidation type="list" allowBlank="1" showInputMessage="1" showErrorMessage="1" sqref="P3:Q3">
      <formula1>$U$17:$U$20</formula1>
    </dataValidation>
  </dataValidations>
  <pageMargins left="0.51181102362204722" right="0.31496062992125984" top="0.15748031496062992" bottom="0.15748031496062992" header="0" footer="0"/>
  <pageSetup paperSize="1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topLeftCell="A13" zoomScale="75" zoomScaleNormal="75" workbookViewId="0">
      <selection activeCell="T10" sqref="T10"/>
    </sheetView>
  </sheetViews>
  <sheetFormatPr defaultRowHeight="13.5" x14ac:dyDescent="0.15"/>
  <cols>
    <col min="1" max="1" width="16.5" customWidth="1"/>
    <col min="2" max="14" width="10.125" customWidth="1"/>
    <col min="15" max="15" width="7.375" style="1" customWidth="1"/>
    <col min="16" max="16" width="10.125" customWidth="1"/>
    <col min="17" max="17" width="2.375" customWidth="1"/>
  </cols>
  <sheetData>
    <row r="2" spans="1:17" ht="20.100000000000001" customHeight="1" x14ac:dyDescent="0.15">
      <c r="A2" s="1" t="s">
        <v>43</v>
      </c>
      <c r="B2" s="104" t="s">
        <v>44</v>
      </c>
      <c r="C2" s="104"/>
      <c r="D2" s="62" t="s">
        <v>92</v>
      </c>
      <c r="E2" s="63"/>
      <c r="F2" s="63"/>
      <c r="G2" s="63"/>
      <c r="H2" s="63"/>
      <c r="I2" s="63"/>
      <c r="K2" t="s">
        <v>23</v>
      </c>
      <c r="L2" s="103" t="s">
        <v>76</v>
      </c>
      <c r="M2" s="103"/>
      <c r="N2" s="103"/>
      <c r="O2" s="103"/>
      <c r="P2" s="103"/>
    </row>
    <row r="3" spans="1:17" ht="26.25" customHeight="1" x14ac:dyDescent="0.15">
      <c r="A3" s="36" t="s">
        <v>104</v>
      </c>
      <c r="B3" s="3"/>
      <c r="C3" s="2"/>
      <c r="D3" s="2"/>
      <c r="E3" s="2"/>
      <c r="F3" s="3"/>
      <c r="G3" s="3"/>
      <c r="H3" s="3"/>
      <c r="I3" s="3"/>
      <c r="J3" s="3"/>
    </row>
    <row r="4" spans="1:17" ht="26.25" customHeight="1" x14ac:dyDescent="0.15">
      <c r="A4" s="22"/>
      <c r="B4" s="64" t="s">
        <v>98</v>
      </c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7" ht="27.75" customHeight="1" thickBot="1" x14ac:dyDescent="0.2">
      <c r="A5" s="4" t="s">
        <v>41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11</v>
      </c>
      <c r="N5" s="4" t="s">
        <v>12</v>
      </c>
      <c r="O5" s="66" t="s">
        <v>58</v>
      </c>
      <c r="P5" s="67"/>
      <c r="Q5" s="67"/>
    </row>
    <row r="6" spans="1:17" ht="30" customHeight="1" thickBot="1" x14ac:dyDescent="0.2">
      <c r="A6" s="9" t="s">
        <v>17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1"/>
      <c r="N6" s="10"/>
      <c r="O6" s="1" t="s">
        <v>22</v>
      </c>
      <c r="P6" s="10"/>
      <c r="Q6" t="s">
        <v>26</v>
      </c>
    </row>
    <row r="7" spans="1:17" ht="30" customHeight="1" thickBot="1" x14ac:dyDescent="0.2">
      <c r="A7" s="9" t="s">
        <v>18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12"/>
      <c r="N7" s="10"/>
      <c r="O7" s="1" t="s">
        <v>22</v>
      </c>
      <c r="P7" s="10"/>
      <c r="Q7" t="s">
        <v>27</v>
      </c>
    </row>
    <row r="8" spans="1:17" ht="30" customHeight="1" thickBot="1" x14ac:dyDescent="0.2">
      <c r="A8" s="9" t="s">
        <v>19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1"/>
      <c r="N8" s="10"/>
      <c r="O8" s="1" t="s">
        <v>22</v>
      </c>
      <c r="P8" s="10"/>
      <c r="Q8" t="s">
        <v>28</v>
      </c>
    </row>
    <row r="9" spans="1:17" ht="30" customHeight="1" thickBot="1" x14ac:dyDescent="0.2">
      <c r="A9" s="9" t="s">
        <v>20</v>
      </c>
      <c r="B9" s="6"/>
      <c r="C9" s="6"/>
      <c r="D9" s="6"/>
      <c r="E9" s="5"/>
      <c r="F9" s="5"/>
      <c r="G9" s="5"/>
      <c r="H9" s="5"/>
      <c r="I9" s="5"/>
      <c r="J9" s="5"/>
      <c r="K9" s="5"/>
      <c r="L9" s="20" t="s">
        <v>36</v>
      </c>
      <c r="M9" s="21" t="s">
        <v>37</v>
      </c>
      <c r="N9" s="10"/>
      <c r="O9" s="1" t="s">
        <v>22</v>
      </c>
      <c r="P9" s="10"/>
      <c r="Q9" t="s">
        <v>29</v>
      </c>
    </row>
    <row r="10" spans="1:17" ht="30" customHeight="1" x14ac:dyDescent="0.15">
      <c r="A10" s="9" t="s">
        <v>21</v>
      </c>
      <c r="B10" s="18" t="s">
        <v>38</v>
      </c>
      <c r="C10" s="18" t="s">
        <v>39</v>
      </c>
      <c r="D10" s="18" t="s">
        <v>40</v>
      </c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7" ht="30" customHeight="1" x14ac:dyDescent="0.15">
      <c r="A11" s="68" t="s">
        <v>93</v>
      </c>
      <c r="B11" s="68"/>
      <c r="C11" s="68"/>
      <c r="D11" s="68"/>
      <c r="E11" s="68"/>
      <c r="F11" s="68"/>
      <c r="G11" s="68"/>
      <c r="I11" s="22" t="s">
        <v>97</v>
      </c>
      <c r="J11" s="25"/>
      <c r="M11" s="69" t="s">
        <v>57</v>
      </c>
      <c r="N11" s="70"/>
      <c r="O11" s="70"/>
      <c r="P11" s="70"/>
    </row>
    <row r="12" spans="1:17" ht="30" customHeight="1" x14ac:dyDescent="0.15">
      <c r="A12" s="16" t="s">
        <v>24</v>
      </c>
      <c r="B12" s="4" t="s">
        <v>14</v>
      </c>
      <c r="C12" s="4" t="s">
        <v>48</v>
      </c>
      <c r="D12" s="4" t="s">
        <v>0</v>
      </c>
      <c r="E12" s="4" t="s">
        <v>1</v>
      </c>
      <c r="F12" s="4" t="s">
        <v>2</v>
      </c>
      <c r="G12" s="4" t="s">
        <v>90</v>
      </c>
      <c r="I12" s="73" t="s">
        <v>46</v>
      </c>
      <c r="J12" s="74"/>
      <c r="L12" s="75" t="s">
        <v>91</v>
      </c>
      <c r="M12" s="76"/>
      <c r="N12" s="76"/>
      <c r="O12" s="76"/>
      <c r="P12" s="77"/>
    </row>
    <row r="13" spans="1:17" ht="30" customHeight="1" x14ac:dyDescent="0.15">
      <c r="A13" s="9" t="s">
        <v>35</v>
      </c>
      <c r="B13" s="18" t="s">
        <v>26</v>
      </c>
      <c r="C13" s="18" t="s">
        <v>30</v>
      </c>
      <c r="D13" s="18" t="s">
        <v>27</v>
      </c>
      <c r="E13" s="18" t="s">
        <v>27</v>
      </c>
      <c r="F13" s="18" t="s">
        <v>27</v>
      </c>
      <c r="G13" s="5"/>
      <c r="I13" s="101"/>
      <c r="J13" s="102"/>
      <c r="K13" s="26" t="s">
        <v>59</v>
      </c>
      <c r="L13" s="78"/>
      <c r="M13" s="79"/>
      <c r="N13" s="79"/>
      <c r="O13" s="79"/>
      <c r="P13" s="80"/>
    </row>
    <row r="14" spans="1:17" ht="30" customHeight="1" x14ac:dyDescent="0.15">
      <c r="A14" s="9" t="s">
        <v>34</v>
      </c>
      <c r="B14" s="18" t="s">
        <v>27</v>
      </c>
      <c r="C14" s="18" t="s">
        <v>27</v>
      </c>
      <c r="D14" s="17" t="s">
        <v>28</v>
      </c>
      <c r="E14" s="17" t="s">
        <v>28</v>
      </c>
      <c r="F14" s="17" t="s">
        <v>28</v>
      </c>
      <c r="G14" s="5"/>
      <c r="I14" s="83" t="s">
        <v>45</v>
      </c>
      <c r="J14" s="84"/>
    </row>
    <row r="15" spans="1:17" ht="30" customHeight="1" x14ac:dyDescent="0.15">
      <c r="A15" s="9" t="s">
        <v>33</v>
      </c>
      <c r="B15" s="17" t="s">
        <v>28</v>
      </c>
      <c r="C15" s="17" t="s">
        <v>28</v>
      </c>
      <c r="D15" s="18" t="s">
        <v>31</v>
      </c>
      <c r="E15" s="18" t="s">
        <v>31</v>
      </c>
      <c r="F15" s="18" t="s">
        <v>31</v>
      </c>
      <c r="G15" s="5"/>
      <c r="I15" s="101"/>
      <c r="J15" s="102"/>
      <c r="K15" s="1" t="s">
        <v>47</v>
      </c>
      <c r="L15" s="101"/>
      <c r="M15" s="102"/>
      <c r="N15" t="s">
        <v>60</v>
      </c>
    </row>
    <row r="16" spans="1:17" ht="32.25" customHeight="1" x14ac:dyDescent="0.15">
      <c r="A16" s="86" t="s">
        <v>42</v>
      </c>
      <c r="B16" s="86"/>
      <c r="C16" s="86"/>
      <c r="D16" s="86"/>
      <c r="E16" s="86"/>
      <c r="F16" s="86"/>
      <c r="G16" s="87"/>
      <c r="H16" s="3"/>
      <c r="I16" s="88" t="s">
        <v>61</v>
      </c>
      <c r="J16" s="88"/>
      <c r="M16" s="89" t="s">
        <v>78</v>
      </c>
      <c r="N16" s="90"/>
    </row>
    <row r="17" spans="1:15" ht="30" customHeight="1" x14ac:dyDescent="0.15">
      <c r="A17" s="9" t="s">
        <v>25</v>
      </c>
      <c r="B17" s="4" t="s">
        <v>14</v>
      </c>
      <c r="C17" s="4" t="s">
        <v>11</v>
      </c>
      <c r="D17" s="4" t="s">
        <v>0</v>
      </c>
      <c r="E17" s="4" t="s">
        <v>1</v>
      </c>
      <c r="F17" s="4" t="s">
        <v>2</v>
      </c>
      <c r="G17" s="15"/>
      <c r="I17" s="101"/>
      <c r="J17" s="102"/>
      <c r="K17" s="91" t="s">
        <v>79</v>
      </c>
      <c r="L17" s="92"/>
      <c r="M17" s="96"/>
      <c r="N17" s="96"/>
    </row>
    <row r="18" spans="1:15" ht="30" customHeight="1" x14ac:dyDescent="0.15">
      <c r="A18" s="14" t="s">
        <v>32</v>
      </c>
      <c r="B18" s="20" t="s">
        <v>36</v>
      </c>
      <c r="C18" s="21" t="s">
        <v>37</v>
      </c>
      <c r="D18" s="18" t="s">
        <v>38</v>
      </c>
      <c r="E18" s="18" t="s">
        <v>39</v>
      </c>
      <c r="F18" s="18" t="s">
        <v>40</v>
      </c>
      <c r="G18" s="15"/>
      <c r="I18" s="94" t="s">
        <v>77</v>
      </c>
      <c r="J18" s="94"/>
      <c r="K18" s="94"/>
      <c r="L18" s="94"/>
      <c r="M18" s="94"/>
      <c r="N18" s="94"/>
    </row>
    <row r="19" spans="1:15" ht="30" customHeight="1" x14ac:dyDescent="0.15">
      <c r="A19" s="95" t="s">
        <v>96</v>
      </c>
      <c r="B19" s="95"/>
      <c r="C19" s="95"/>
      <c r="D19" s="95"/>
      <c r="E19" s="95"/>
      <c r="F19" s="95"/>
      <c r="G19" s="87"/>
      <c r="I19" s="96" t="s">
        <v>62</v>
      </c>
      <c r="J19" s="96"/>
      <c r="K19" s="4" t="s">
        <v>65</v>
      </c>
      <c r="L19" s="9" t="s">
        <v>66</v>
      </c>
      <c r="M19" s="9" t="s">
        <v>67</v>
      </c>
      <c r="N19" s="9" t="s">
        <v>68</v>
      </c>
    </row>
    <row r="20" spans="1:15" ht="30" customHeight="1" x14ac:dyDescent="0.15">
      <c r="A20" s="19" t="s">
        <v>49</v>
      </c>
      <c r="B20" s="4" t="s">
        <v>14</v>
      </c>
      <c r="C20" s="4" t="s">
        <v>11</v>
      </c>
      <c r="D20" s="4" t="s">
        <v>0</v>
      </c>
      <c r="E20" s="4" t="s">
        <v>1</v>
      </c>
      <c r="F20" s="4" t="s">
        <v>2</v>
      </c>
      <c r="I20" s="96" t="s">
        <v>63</v>
      </c>
      <c r="J20" s="96"/>
      <c r="K20" s="32" t="s">
        <v>69</v>
      </c>
      <c r="L20" s="32" t="s">
        <v>71</v>
      </c>
      <c r="M20" s="32" t="s">
        <v>73</v>
      </c>
      <c r="N20" s="32" t="s">
        <v>74</v>
      </c>
    </row>
    <row r="21" spans="1:15" ht="30" customHeight="1" x14ac:dyDescent="0.15">
      <c r="A21" s="14" t="s">
        <v>50</v>
      </c>
      <c r="B21" s="35" t="s">
        <v>89</v>
      </c>
      <c r="C21" s="35" t="s">
        <v>89</v>
      </c>
      <c r="D21" s="35" t="s">
        <v>89</v>
      </c>
      <c r="E21" s="35" t="s">
        <v>89</v>
      </c>
      <c r="F21" s="35" t="s">
        <v>89</v>
      </c>
      <c r="I21" s="96" t="s">
        <v>64</v>
      </c>
      <c r="J21" s="96"/>
      <c r="K21" s="32" t="s">
        <v>70</v>
      </c>
      <c r="L21" s="32" t="s">
        <v>72</v>
      </c>
      <c r="M21" s="32" t="s">
        <v>74</v>
      </c>
      <c r="N21" s="32" t="s">
        <v>75</v>
      </c>
    </row>
    <row r="22" spans="1:15" ht="30" customHeight="1" x14ac:dyDescent="0.15">
      <c r="A22" s="14" t="s">
        <v>51</v>
      </c>
      <c r="B22" s="35" t="s">
        <v>89</v>
      </c>
      <c r="C22" s="35" t="s">
        <v>89</v>
      </c>
      <c r="D22" s="35" t="s">
        <v>89</v>
      </c>
      <c r="E22" s="35" t="s">
        <v>89</v>
      </c>
      <c r="F22" s="35" t="s">
        <v>89</v>
      </c>
    </row>
    <row r="23" spans="1:15" ht="30" customHeight="1" x14ac:dyDescent="0.15">
      <c r="A23" s="14" t="s">
        <v>52</v>
      </c>
      <c r="B23" s="35" t="s">
        <v>89</v>
      </c>
      <c r="C23" s="35" t="s">
        <v>89</v>
      </c>
      <c r="D23" s="35" t="s">
        <v>89</v>
      </c>
      <c r="E23" s="35" t="s">
        <v>89</v>
      </c>
      <c r="F23" s="35" t="s">
        <v>89</v>
      </c>
      <c r="I23" s="85" t="s">
        <v>86</v>
      </c>
      <c r="J23" s="85"/>
      <c r="K23" s="85"/>
      <c r="L23" s="85"/>
      <c r="M23" s="85"/>
      <c r="N23" s="85"/>
    </row>
    <row r="24" spans="1:15" ht="30" customHeight="1" x14ac:dyDescent="0.15">
      <c r="A24" s="24" t="s">
        <v>94</v>
      </c>
      <c r="B24" s="23"/>
      <c r="C24" s="23"/>
      <c r="D24" s="23"/>
      <c r="E24" s="27" t="s">
        <v>53</v>
      </c>
      <c r="F24" s="27" t="s">
        <v>13</v>
      </c>
      <c r="I24" s="96" t="s">
        <v>80</v>
      </c>
      <c r="J24" s="96"/>
      <c r="K24" s="9" t="s">
        <v>82</v>
      </c>
      <c r="L24" s="9" t="s">
        <v>83</v>
      </c>
      <c r="M24" s="9" t="s">
        <v>84</v>
      </c>
      <c r="N24" s="9" t="s">
        <v>85</v>
      </c>
    </row>
    <row r="25" spans="1:15" ht="30" customHeight="1" x14ac:dyDescent="0.15">
      <c r="A25" s="97" t="s">
        <v>54</v>
      </c>
      <c r="B25" s="98"/>
      <c r="C25" s="98"/>
      <c r="D25" s="99"/>
      <c r="E25" s="5"/>
      <c r="F25" s="5"/>
      <c r="I25" s="100" t="s">
        <v>81</v>
      </c>
      <c r="J25" s="100"/>
      <c r="K25" s="13" t="s">
        <v>87</v>
      </c>
      <c r="L25" s="13" t="s">
        <v>87</v>
      </c>
      <c r="M25" s="13" t="s">
        <v>87</v>
      </c>
      <c r="N25" s="34" t="s">
        <v>88</v>
      </c>
      <c r="O25"/>
    </row>
    <row r="26" spans="1:15" s="29" customFormat="1" ht="30" customHeight="1" x14ac:dyDescent="0.15">
      <c r="A26" s="28"/>
      <c r="B26" s="31" t="s">
        <v>55</v>
      </c>
      <c r="G26" s="30"/>
      <c r="I26" s="100" t="s">
        <v>15</v>
      </c>
      <c r="J26" s="100"/>
      <c r="K26" s="33" t="s">
        <v>88</v>
      </c>
      <c r="L26" s="13" t="s">
        <v>87</v>
      </c>
      <c r="M26" s="13" t="s">
        <v>87</v>
      </c>
      <c r="N26" s="33" t="s">
        <v>88</v>
      </c>
    </row>
    <row r="27" spans="1:15" ht="30" customHeight="1" x14ac:dyDescent="0.15">
      <c r="A27" s="97" t="s">
        <v>56</v>
      </c>
      <c r="B27" s="98"/>
      <c r="C27" s="98"/>
      <c r="D27" s="99"/>
      <c r="E27" s="1" t="s">
        <v>95</v>
      </c>
      <c r="F27" s="35" t="s">
        <v>89</v>
      </c>
      <c r="I27" s="100" t="s">
        <v>16</v>
      </c>
      <c r="J27" s="100"/>
      <c r="K27" s="34" t="s">
        <v>88</v>
      </c>
      <c r="L27" s="13" t="s">
        <v>87</v>
      </c>
      <c r="M27" s="13" t="s">
        <v>87</v>
      </c>
      <c r="N27" s="13" t="s">
        <v>87</v>
      </c>
      <c r="O27"/>
    </row>
    <row r="28" spans="1:15" ht="30" customHeight="1" x14ac:dyDescent="0.15"/>
    <row r="29" spans="1:15" ht="20.100000000000001" customHeight="1" x14ac:dyDescent="0.15"/>
    <row r="30" spans="1:15" ht="20.100000000000001" customHeight="1" x14ac:dyDescent="0.15"/>
    <row r="31" spans="1:15" ht="20.100000000000001" customHeight="1" x14ac:dyDescent="0.15"/>
    <row r="32" spans="1:15" ht="20.100000000000001" customHeight="1" x14ac:dyDescent="0.15"/>
  </sheetData>
  <mergeCells count="31">
    <mergeCell ref="O5:Q5"/>
    <mergeCell ref="A11:G11"/>
    <mergeCell ref="M11:P11"/>
    <mergeCell ref="L2:P2"/>
    <mergeCell ref="B4:L4"/>
    <mergeCell ref="B2:C2"/>
    <mergeCell ref="D2:I2"/>
    <mergeCell ref="A27:D27"/>
    <mergeCell ref="I19:J19"/>
    <mergeCell ref="I20:J20"/>
    <mergeCell ref="I21:J21"/>
    <mergeCell ref="I18:N18"/>
    <mergeCell ref="A19:G19"/>
    <mergeCell ref="I26:J26"/>
    <mergeCell ref="I27:J27"/>
    <mergeCell ref="L12:P13"/>
    <mergeCell ref="L15:M15"/>
    <mergeCell ref="I17:J17"/>
    <mergeCell ref="I16:J16"/>
    <mergeCell ref="A25:D25"/>
    <mergeCell ref="I12:J12"/>
    <mergeCell ref="I13:J13"/>
    <mergeCell ref="I14:J14"/>
    <mergeCell ref="I15:J15"/>
    <mergeCell ref="M17:N17"/>
    <mergeCell ref="K17:L17"/>
    <mergeCell ref="M16:N16"/>
    <mergeCell ref="A16:G16"/>
    <mergeCell ref="I24:J24"/>
    <mergeCell ref="I25:J25"/>
    <mergeCell ref="I23:N23"/>
  </mergeCells>
  <phoneticPr fontId="1"/>
  <pageMargins left="0.70866141732283472" right="0.31496062992125984" top="0.15748031496062992" bottom="0.15748031496062992" header="0" footer="0"/>
  <pageSetup paperSiz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数式入り計算シート</vt:lpstr>
      <vt:lpstr>数式なし計算シート</vt:lpstr>
      <vt:lpstr>数式入り計算シート!Print_Area</vt:lpstr>
    </vt:vector>
  </TitlesOfParts>
  <Company>Your Company Name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minshou</dc:title>
  <dc:creator>EPSON</dc:creator>
  <cp:lastModifiedBy>m4g</cp:lastModifiedBy>
  <cp:lastPrinted>2022-04-08T01:35:08Z</cp:lastPrinted>
  <dcterms:created xsi:type="dcterms:W3CDTF">2022-02-15T04:53:14Z</dcterms:created>
  <dcterms:modified xsi:type="dcterms:W3CDTF">2022-05-12T04:38:54Z</dcterms:modified>
</cp:coreProperties>
</file>