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'大分類（県別分析シート)'!$A$1:$FM$71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FG67" i="8" l="1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4" i="8"/>
  <c r="FM35" i="8"/>
  <c r="FM33" i="8"/>
  <c r="FM32" i="8"/>
  <c r="FL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2" i="8"/>
  <c r="FD35" i="8"/>
  <c r="FD33" i="8"/>
  <c r="FD34" i="8"/>
  <c r="FC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6" i="8"/>
  <c r="EU37" i="8"/>
  <c r="EU34" i="8"/>
  <c r="EU35" i="8"/>
  <c r="EU32" i="8"/>
  <c r="EU33" i="8"/>
  <c r="ET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6" i="8"/>
  <c r="EL37" i="8"/>
  <c r="EL34" i="8"/>
  <c r="EL35" i="8"/>
  <c r="EL33" i="8"/>
  <c r="EL32" i="8"/>
  <c r="EK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4" i="8"/>
  <c r="EC37" i="8"/>
  <c r="EC33" i="8"/>
  <c r="EC35" i="8"/>
  <c r="EC36" i="8"/>
  <c r="EC32" i="8"/>
  <c r="EB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3" i="8"/>
  <c r="DT35" i="8"/>
  <c r="DT34" i="8"/>
  <c r="DT32" i="8"/>
  <c r="DS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2" i="8"/>
  <c r="DK37" i="8"/>
  <c r="DK34" i="8"/>
  <c r="DK36" i="8"/>
  <c r="DK35" i="8"/>
  <c r="DK33" i="8"/>
  <c r="DJ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3" i="8"/>
  <c r="DB36" i="8"/>
  <c r="DB34" i="8"/>
  <c r="DB35" i="8"/>
  <c r="DB37" i="8"/>
  <c r="DB32" i="8"/>
  <c r="DA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3" i="8"/>
  <c r="CS37" i="8"/>
  <c r="CS34" i="8"/>
  <c r="CS35" i="8"/>
  <c r="CS36" i="8"/>
  <c r="CS32" i="8"/>
  <c r="CR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3" i="8"/>
  <c r="CJ37" i="8"/>
  <c r="CJ34" i="8"/>
  <c r="CJ35" i="8"/>
  <c r="CJ36" i="8"/>
  <c r="CJ32" i="8"/>
  <c r="CI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5" i="8"/>
  <c r="CA37" i="8"/>
  <c r="CA34" i="8"/>
  <c r="CA36" i="8"/>
  <c r="CA33" i="8"/>
  <c r="CA32" i="8"/>
  <c r="BZ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2" i="8"/>
  <c r="BR37" i="8"/>
  <c r="BR35" i="8"/>
  <c r="BR34" i="8"/>
  <c r="BR36" i="8"/>
  <c r="BR33" i="8"/>
  <c r="BQ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3" i="8"/>
  <c r="BI34" i="8"/>
  <c r="BI35" i="8"/>
  <c r="BI32" i="8"/>
  <c r="BH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3" i="8"/>
  <c r="AZ35" i="8"/>
  <c r="AZ34" i="8"/>
  <c r="AZ32" i="8"/>
  <c r="AY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6" i="8"/>
  <c r="AQ37" i="8"/>
  <c r="AQ33" i="8"/>
  <c r="AQ35" i="8"/>
  <c r="AQ34" i="8"/>
  <c r="AQ32" i="8"/>
  <c r="AP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6" i="8"/>
  <c r="AH37" i="8"/>
  <c r="AH34" i="8"/>
  <c r="AH35" i="8"/>
  <c r="AH33" i="8"/>
  <c r="AH32" i="8"/>
  <c r="AG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Y36" i="8"/>
  <c r="P34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7" i="8"/>
  <c r="P37" i="8"/>
  <c r="Y33" i="8"/>
  <c r="P36" i="8"/>
  <c r="Y35" i="8"/>
  <c r="P33" i="8"/>
  <c r="Y34" i="8"/>
  <c r="P35" i="8"/>
  <c r="Y32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CR43" i="8"/>
  <c r="CI43" i="8"/>
  <c r="DJ43" i="8"/>
  <c r="EB43" i="8"/>
  <c r="DS43" i="8"/>
  <c r="BZ43" i="8"/>
  <c r="AG43" i="8"/>
  <c r="FL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EB48" i="8"/>
  <c r="BH48" i="8"/>
  <c r="ET48" i="8"/>
  <c r="FC48" i="8"/>
  <c r="DJ48" i="8"/>
  <c r="CI48" i="8"/>
  <c r="EB63" i="8"/>
  <c r="DJ63" i="8"/>
  <c r="AY63" i="8"/>
  <c r="AP63" i="8"/>
  <c r="CI63" i="8"/>
  <c r="FL63" i="8"/>
  <c r="DS63" i="8"/>
  <c r="BH63" i="8"/>
  <c r="EK63" i="8"/>
  <c r="CR63" i="8"/>
  <c r="DA63" i="8"/>
  <c r="ET63" i="8"/>
  <c r="FC63" i="8"/>
  <c r="BQ63" i="8"/>
  <c r="BZ63" i="8"/>
  <c r="AG63" i="8"/>
  <c r="DJ68" i="8"/>
  <c r="AP68" i="8"/>
  <c r="DS68" i="8"/>
  <c r="BQ68" i="8"/>
  <c r="EK68" i="8"/>
  <c r="FC68" i="8"/>
  <c r="BZ68" i="8"/>
  <c r="FL68" i="8"/>
  <c r="CR68" i="8"/>
  <c r="CI68" i="8"/>
  <c r="EB68" i="8"/>
  <c r="AG68" i="8"/>
  <c r="AY68" i="8"/>
  <c r="DA68" i="8"/>
  <c r="ET68" i="8"/>
  <c r="BH68" i="8"/>
  <c r="BH53" i="8"/>
  <c r="DS53" i="8"/>
  <c r="CI53" i="8"/>
  <c r="EK53" i="8"/>
  <c r="BZ53" i="8"/>
  <c r="ET53" i="8"/>
  <c r="AP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BH58" i="8"/>
  <c r="AG58" i="8"/>
  <c r="AP58" i="8"/>
  <c r="DA58" i="8"/>
  <c r="DJ58" i="8"/>
  <c r="ET58" i="8"/>
  <c r="CI58" i="8"/>
  <c r="BG63" i="9"/>
  <c r="AP49" i="8"/>
  <c r="DJ49" i="8"/>
  <c r="DS49" i="8"/>
  <c r="EK49" i="8"/>
  <c r="BH49" i="8"/>
  <c r="CR49" i="8"/>
  <c r="ET49" i="8"/>
  <c r="AG49" i="8"/>
  <c r="CI49" i="8"/>
  <c r="DA49" i="8"/>
  <c r="EB49" i="8"/>
  <c r="BQ49" i="8"/>
  <c r="FC49" i="8"/>
  <c r="AY49" i="8"/>
  <c r="FL49" i="8"/>
  <c r="BZ49" i="8"/>
  <c r="DS64" i="8"/>
  <c r="EK64" i="8"/>
  <c r="AP64" i="8"/>
  <c r="FC64" i="8"/>
  <c r="EB64" i="8"/>
  <c r="DA64" i="8"/>
  <c r="FL64" i="8"/>
  <c r="AY64" i="8"/>
  <c r="AG64" i="8"/>
  <c r="BH64" i="8"/>
  <c r="BZ64" i="8"/>
  <c r="CR64" i="8"/>
  <c r="DJ64" i="8"/>
  <c r="CI64" i="8"/>
  <c r="ET64" i="8"/>
  <c r="BQ64" i="8"/>
  <c r="BH44" i="8"/>
  <c r="EB44" i="8"/>
  <c r="DJ44" i="8"/>
  <c r="CI44" i="8"/>
  <c r="DS44" i="8"/>
  <c r="BQ44" i="8"/>
  <c r="AY44" i="8"/>
  <c r="AP44" i="8"/>
  <c r="ET44" i="8"/>
  <c r="BZ44" i="8"/>
  <c r="FC44" i="8"/>
  <c r="AG44" i="8"/>
  <c r="DA44" i="8"/>
  <c r="EK44" i="8"/>
  <c r="CR44" i="8"/>
  <c r="FL44" i="8"/>
  <c r="AP69" i="8"/>
  <c r="FC69" i="8"/>
  <c r="EB69" i="8"/>
  <c r="AG69" i="8"/>
  <c r="BZ69" i="8"/>
  <c r="AY69" i="8"/>
  <c r="BH69" i="8"/>
  <c r="DA69" i="8"/>
  <c r="EK69" i="8"/>
  <c r="FL69" i="8"/>
  <c r="BQ69" i="8"/>
  <c r="CI69" i="8"/>
  <c r="ET69" i="8"/>
  <c r="CR69" i="8"/>
  <c r="DJ69" i="8"/>
  <c r="DS69" i="8"/>
  <c r="AY54" i="8"/>
  <c r="BZ54" i="8"/>
  <c r="DS54" i="8"/>
  <c r="EK54" i="8"/>
  <c r="BQ54" i="8"/>
  <c r="FL54" i="8"/>
  <c r="AG54" i="8"/>
  <c r="DJ54" i="8"/>
  <c r="ET54" i="8"/>
  <c r="AP54" i="8"/>
  <c r="EB54" i="8"/>
  <c r="FC54" i="8"/>
  <c r="BH54" i="8"/>
  <c r="CR54" i="8"/>
  <c r="CI54" i="8"/>
  <c r="DA54" i="8"/>
  <c r="EK59" i="8"/>
  <c r="ET59" i="8"/>
  <c r="BZ59" i="8"/>
  <c r="AG59" i="8"/>
  <c r="CI59" i="8"/>
  <c r="AY59" i="8"/>
  <c r="CR59" i="8"/>
  <c r="DA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<sst xmlns="http://schemas.openxmlformats.org/spreadsheetml/2006/main" count="3705" uniqueCount="211">
  <si>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</si>
  <si>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</si>
  <si>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</si>
  <si>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</si>
  <si>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</si>
  <si>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</si>
  <si>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</si>
  <si>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</si>
  <si>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</si>
  <si>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</si>
  <si>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</si>
  <si>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</si>
  <si>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</si>
  <si>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</si>
  <si>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</si>
  <si>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</si>
  <si>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</si>
  <si>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</si>
  <si>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</si>
  <si>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</si>
  <si>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</si>
  <si>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</si>
  <si>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</si>
  <si>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</si>
  <si>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</si>
  <si>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</si>
  <si>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</si>
  <si>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</si>
  <si>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</si>
  <si>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</si>
  <si>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</si>
  <si>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</si>
  <si>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</si>
  <si>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</si>
  <si>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</si>
  <si>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</si>
  <si>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</si>
  <si>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</si>
  <si>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</si>
  <si>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</si>
  <si>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</si>
  <si>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</si>
  <si>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</si>
  <si>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</si>
  <si>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</si>
  <si>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</si>
  <si>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</si>
  <si>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</si>
  <si>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</si>
  <si>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</si>
  <si>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</si>
  <si>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</si>
  <si>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</si>
  <si>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</si>
  <si>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</si>
  <si>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</si>
  <si>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</si>
  <si>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</si>
  <si>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</si>
  <si>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</si>
  <si>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</si>
  <si>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</si>
  <si>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</si>
  <si>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</si>
  <si>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</si>
  <si>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</si>
  <si>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</si>
  <si>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</si>
  <si>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</si>
  <si>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</si>
  <si>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</si>
  <si>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</si>
  <si>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</si>
  <si>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</si>
  <si>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</si>
  <si>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</si>
  <si>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</si>
  <si>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</si>
  <si>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</si>
  <si>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</si>
  <si>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</si>
  <si>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</si>
  <si>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</si>
  <si>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</si>
  <si>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</si>
  <si>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</si>
  <si>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</si>
  <si>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</si>
  <si>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</si>
  <si>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</si>
  <si>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</si>
  <si>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</si>
  <si>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</si>
  <si>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</si>
  <si>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</si>
  <si>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</si>
  <si>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</si>
  <si>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</si>
  <si>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</si>
  <si>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</si>
  <si>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</si>
  <si>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</si>
  <si>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</si>
  <si>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</si>
  <si>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</si>
  <si>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</si>
  <si>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</si>
  <si>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</si>
  <si>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</si>
  <si>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</si>
  <si>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</si>
  <si>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</si>
  <si>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</si>
  <si>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</si>
  <si>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</si>
  <si>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</si>
  <si>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</si>
  <si>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</si>
  <si>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</si>
  <si>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</si>
  <si>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</si>
  <si>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</si>
  <si>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</si>
  <si>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</si>
  <si>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</si>
  <si>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</si>
  <si>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</si>
  <si>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</si>
  <si>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</si>
  <si>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</si>
  <si>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</si>
  <si>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</si>
  <si>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</si>
  <si>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</si>
  <si>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</si>
  <si>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</si>
  <si>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</si>
  <si>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</si>
  <si>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</si>
  <si>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</si>
  <si>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</si>
  <si>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</si>
  <si>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</si>
  <si>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</si>
  <si>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</si>
  <si>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</si>
  <si>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</si>
  <si>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</si>
  <si>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</si>
  <si>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</si>
  <si>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</si>
  <si>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</si>
  <si>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</si>
  <si>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</si>
  <si>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</si>
  <si>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</si>
  <si>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</si>
  <si>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</si>
  <si>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</si>
  <si>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</si>
  <si>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</si>
  <si>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</si>
  <si>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</si>
  <si>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</si>
  <si>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</si>
  <si>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</si>
  <si>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</si>
  <si>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</si>
  <si>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</si>
  <si>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</si>
  <si>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</si>
  <si>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</si>
  <si>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</si>
  <si>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</si>
  <si>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</si>
  <si>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福井県</t>
  </si>
  <si>
    <t>01</t>
  </si>
  <si>
    <t>福井市</t>
  </si>
  <si>
    <t>02</t>
  </si>
  <si>
    <t>敦賀市</t>
  </si>
  <si>
    <t>03</t>
  </si>
  <si>
    <t>小浜市</t>
  </si>
  <si>
    <t>04</t>
  </si>
  <si>
    <t>大野市</t>
  </si>
  <si>
    <t>05</t>
  </si>
  <si>
    <t>勝山市</t>
  </si>
  <si>
    <t>06</t>
  </si>
  <si>
    <t>鯖江市</t>
  </si>
  <si>
    <t>07</t>
  </si>
  <si>
    <t>あわら市</t>
  </si>
  <si>
    <t>08</t>
  </si>
  <si>
    <t>越前市</t>
  </si>
  <si>
    <t>09</t>
  </si>
  <si>
    <t>坂井市</t>
  </si>
  <si>
    <t>10</t>
  </si>
  <si>
    <t>吉田郡永平寺町</t>
  </si>
  <si>
    <t>11</t>
  </si>
  <si>
    <t>今立郡池田町</t>
  </si>
  <si>
    <t>12</t>
  </si>
  <si>
    <t>南条郡南越前町</t>
  </si>
  <si>
    <t>13</t>
  </si>
  <si>
    <t>丹生郡越前町</t>
  </si>
  <si>
    <t>14</t>
  </si>
  <si>
    <t>三方郡美浜町</t>
  </si>
  <si>
    <t>15</t>
  </si>
  <si>
    <t>大飯郡高浜町</t>
  </si>
  <si>
    <t>16</t>
  </si>
  <si>
    <t>大飯郡おおい町</t>
  </si>
  <si>
    <t>17</t>
  </si>
  <si>
    <t>三方上中郡若狭町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</si>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</sst>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M71"/>
  <sheetViews>
    <sheetView tabSelected="1" view="pageBreakPreview" zoomScaleNormal="75" zoomScaleSheetLayoutView="100" workbookViewId="0">
      <pane xSplit="8" ySplit="24" topLeftCell="EM25" activePane="bottomRight" state="frozen"/>
      <selection pane="topRight" activeCell="I1" sqref="I1"/>
      <selection pane="bottomLeft" activeCell="A25" sqref="A25"/>
      <selection pane="bottomRight" activeCell="FR14" sqref="FR14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</cols>
  <sheetData>
    <row r="6" spans="1:169" ht="14.25" thickBot="1" x14ac:dyDescent="0.2"/>
    <row r="7" spans="1:169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</row>
    <row r="8" spans="1:169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</row>
    <row r="9" spans="1:169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25166</v>
      </c>
      <c r="J9" s="5"/>
      <c r="K9" s="21">
        <v>15458</v>
      </c>
      <c r="L9" s="5"/>
      <c r="M9" s="21">
        <v>9664</v>
      </c>
      <c r="N9" s="5"/>
      <c r="O9" s="26">
        <f>+K9/I9</f>
        <v>0.61424143685925459</v>
      </c>
      <c r="P9" s="26">
        <f>+M9/I9</f>
        <v>0.38401017245489949</v>
      </c>
      <c r="Q9" s="18"/>
      <c r="R9" s="14">
        <v>9033</v>
      </c>
      <c r="S9" s="5"/>
      <c r="T9" s="21">
        <v>4947</v>
      </c>
      <c r="U9" s="5"/>
      <c r="V9" s="21">
        <v>4076</v>
      </c>
      <c r="W9" s="5"/>
      <c r="X9" s="26">
        <f>+T9/R9</f>
        <v>0.54765858518764532</v>
      </c>
      <c r="Y9" s="26">
        <f>+V9/R9</f>
        <v>0.45123436289161961</v>
      </c>
      <c r="Z9" s="18"/>
      <c r="AA9" s="14">
        <v>1873</v>
      </c>
      <c r="AB9" s="5"/>
      <c r="AC9" s="21">
        <v>1002</v>
      </c>
      <c r="AD9" s="5"/>
      <c r="AE9" s="21">
        <v>869</v>
      </c>
      <c r="AF9" s="5"/>
      <c r="AG9" s="26">
        <f>+AC9/AA9</f>
        <v>0.53497063534436728</v>
      </c>
      <c r="AH9" s="26">
        <f>+AE9/AA9</f>
        <v>0.46396155899626268</v>
      </c>
      <c r="AI9" s="18"/>
      <c r="AJ9" s="14">
        <v>1093</v>
      </c>
      <c r="AK9" s="5"/>
      <c r="AL9" s="21">
        <v>733</v>
      </c>
      <c r="AM9" s="5"/>
      <c r="AN9" s="21">
        <v>358</v>
      </c>
      <c r="AO9" s="5"/>
      <c r="AP9" s="26">
        <f>+AL9/AJ9</f>
        <v>0.67063129002744737</v>
      </c>
      <c r="AQ9" s="26">
        <f>+AN9/AJ9</f>
        <v>0.32753888380603841</v>
      </c>
      <c r="AR9" s="18"/>
      <c r="AS9" s="14">
        <v>1183</v>
      </c>
      <c r="AT9" s="5"/>
      <c r="AU9" s="21">
        <v>798</v>
      </c>
      <c r="AV9" s="5"/>
      <c r="AW9" s="21">
        <v>382</v>
      </c>
      <c r="AX9" s="5"/>
      <c r="AY9" s="26">
        <f>+AU9/AS9</f>
        <v>0.67455621301775148</v>
      </c>
      <c r="AZ9" s="26">
        <f>+AW9/AS9</f>
        <v>0.32290786136939981</v>
      </c>
      <c r="BA9" s="18"/>
      <c r="BB9" s="14">
        <v>817</v>
      </c>
      <c r="BC9" s="5"/>
      <c r="BD9" s="21">
        <v>561</v>
      </c>
      <c r="BE9" s="5"/>
      <c r="BF9" s="21">
        <v>253</v>
      </c>
      <c r="BG9" s="5"/>
      <c r="BH9" s="26">
        <f>+BD9/BB9</f>
        <v>0.68665850673194617</v>
      </c>
      <c r="BI9" s="26">
        <f>+BF9/BB9</f>
        <v>0.30966952264381886</v>
      </c>
      <c r="BJ9" s="18"/>
      <c r="BK9" s="14">
        <v>2336</v>
      </c>
      <c r="BL9" s="5"/>
      <c r="BM9" s="21">
        <v>1516</v>
      </c>
      <c r="BN9" s="5"/>
      <c r="BO9" s="21">
        <v>814</v>
      </c>
      <c r="BP9" s="5"/>
      <c r="BQ9" s="26">
        <f>+BM9/BK9</f>
        <v>0.64897260273972601</v>
      </c>
      <c r="BR9" s="26">
        <f>+BO9/BK9</f>
        <v>0.34845890410958902</v>
      </c>
      <c r="BS9" s="18"/>
      <c r="BT9" s="14">
        <v>795</v>
      </c>
      <c r="BU9" s="5"/>
      <c r="BV9" s="21">
        <v>540</v>
      </c>
      <c r="BW9" s="5"/>
      <c r="BX9" s="21">
        <v>255</v>
      </c>
      <c r="BY9" s="5"/>
      <c r="BZ9" s="26">
        <f>+BV9/BT9</f>
        <v>0.67924528301886788</v>
      </c>
      <c r="CA9" s="26">
        <f>+BX9/BT9</f>
        <v>0.32075471698113206</v>
      </c>
      <c r="CB9" s="18"/>
      <c r="CC9" s="14">
        <v>2750</v>
      </c>
      <c r="CD9" s="5"/>
      <c r="CE9" s="21">
        <v>1854</v>
      </c>
      <c r="CF9" s="5"/>
      <c r="CG9" s="21">
        <v>891</v>
      </c>
      <c r="CH9" s="5"/>
      <c r="CI9" s="26">
        <f>+CE9/CC9</f>
        <v>0.67418181818181822</v>
      </c>
      <c r="CJ9" s="26">
        <f>+CG9/CC9</f>
        <v>0.32400000000000001</v>
      </c>
      <c r="CK9" s="18"/>
      <c r="CL9" s="14">
        <v>2252</v>
      </c>
      <c r="CM9" s="5"/>
      <c r="CN9" s="21">
        <v>1397</v>
      </c>
      <c r="CO9" s="5"/>
      <c r="CP9" s="21">
        <v>851</v>
      </c>
      <c r="CQ9" s="5"/>
      <c r="CR9" s="26">
        <f>+CN9/CL9</f>
        <v>0.62033747779751336</v>
      </c>
      <c r="CS9" s="26">
        <f>+CP9/CL9</f>
        <v>0.37788632326820604</v>
      </c>
      <c r="CT9" s="18"/>
      <c r="CU9" s="14">
        <v>546</v>
      </c>
      <c r="CV9" s="5"/>
      <c r="CW9" s="21">
        <v>377</v>
      </c>
      <c r="CX9" s="5"/>
      <c r="CY9" s="21">
        <v>169</v>
      </c>
      <c r="CZ9" s="5"/>
      <c r="DA9" s="26">
        <f>+CW9/CU9</f>
        <v>0.69047619047619047</v>
      </c>
      <c r="DB9" s="26">
        <f>+CY9/CU9</f>
        <v>0.30952380952380953</v>
      </c>
      <c r="DC9" s="18"/>
      <c r="DD9" s="14">
        <v>96</v>
      </c>
      <c r="DE9" s="5"/>
      <c r="DF9" s="21">
        <v>68</v>
      </c>
      <c r="DG9" s="5"/>
      <c r="DH9" s="21">
        <v>27</v>
      </c>
      <c r="DI9" s="5"/>
      <c r="DJ9" s="26">
        <f>+DF9/DD9</f>
        <v>0.70833333333333337</v>
      </c>
      <c r="DK9" s="26">
        <f>+DH9/DD9</f>
        <v>0.28125</v>
      </c>
      <c r="DL9" s="18"/>
      <c r="DM9" s="14">
        <v>255</v>
      </c>
      <c r="DN9" s="5"/>
      <c r="DO9" s="21">
        <v>190</v>
      </c>
      <c r="DP9" s="5"/>
      <c r="DQ9" s="21">
        <v>62</v>
      </c>
      <c r="DR9" s="5"/>
      <c r="DS9" s="26">
        <f>+DO9/DM9</f>
        <v>0.74509803921568629</v>
      </c>
      <c r="DT9" s="26">
        <f>+DQ9/DM9</f>
        <v>0.24313725490196078</v>
      </c>
      <c r="DU9" s="18"/>
      <c r="DV9" s="14">
        <v>727</v>
      </c>
      <c r="DW9" s="5"/>
      <c r="DX9" s="21">
        <v>550</v>
      </c>
      <c r="DY9" s="5"/>
      <c r="DZ9" s="21">
        <v>177</v>
      </c>
      <c r="EA9" s="5"/>
      <c r="EB9" s="26">
        <f>+DX9/DV9</f>
        <v>0.75653370013755161</v>
      </c>
      <c r="EC9" s="26">
        <f>+DZ9/DV9</f>
        <v>0.24346629986244842</v>
      </c>
      <c r="ED9" s="18"/>
      <c r="EE9" s="14">
        <v>334</v>
      </c>
      <c r="EF9" s="5"/>
      <c r="EG9" s="21">
        <v>224</v>
      </c>
      <c r="EH9" s="5"/>
      <c r="EI9" s="21">
        <v>110</v>
      </c>
      <c r="EJ9" s="5"/>
      <c r="EK9" s="26">
        <f>+EG9/EE9</f>
        <v>0.6706586826347305</v>
      </c>
      <c r="EL9" s="26">
        <f>+EI9/EE9</f>
        <v>0.32934131736526945</v>
      </c>
      <c r="EM9" s="18"/>
      <c r="EN9" s="14">
        <v>328</v>
      </c>
      <c r="EO9" s="5"/>
      <c r="EP9" s="21">
        <v>212</v>
      </c>
      <c r="EQ9" s="5"/>
      <c r="ER9" s="21">
        <v>115</v>
      </c>
      <c r="ES9" s="5"/>
      <c r="ET9" s="26">
        <f>+EP9/EN9</f>
        <v>0.64634146341463417</v>
      </c>
      <c r="EU9" s="26">
        <f>+ER9/EN9</f>
        <v>0.35060975609756095</v>
      </c>
      <c r="EV9" s="18"/>
      <c r="EW9" s="14">
        <v>270</v>
      </c>
      <c r="EX9" s="5"/>
      <c r="EY9" s="21">
        <v>159</v>
      </c>
      <c r="EZ9" s="5"/>
      <c r="FA9" s="21">
        <v>107</v>
      </c>
      <c r="FB9" s="5"/>
      <c r="FC9" s="26">
        <f>+EY9/EW9</f>
        <v>0.58888888888888891</v>
      </c>
      <c r="FD9" s="26">
        <f>+FA9/EW9</f>
        <v>0.39629629629629631</v>
      </c>
      <c r="FE9" s="18"/>
      <c r="FF9" s="14">
        <v>478</v>
      </c>
      <c r="FG9" s="5"/>
      <c r="FH9" s="21">
        <v>330</v>
      </c>
      <c r="FI9" s="5"/>
      <c r="FJ9" s="21">
        <v>148</v>
      </c>
      <c r="FK9" s="5"/>
      <c r="FL9" s="26">
        <f>+FH9/FF9</f>
        <v>0.69037656903765687</v>
      </c>
      <c r="FM9" s="26">
        <f>+FJ9/FF9</f>
        <v>0.30962343096234307</v>
      </c>
    </row>
    <row r="10" spans="1:169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</v>
      </c>
      <c r="J10" s="12">
        <v>0.02</v>
      </c>
      <c r="K10" s="22">
        <v>0</v>
      </c>
      <c r="L10" s="12">
        <v>0</v>
      </c>
      <c r="M10" s="22">
        <v>6</v>
      </c>
      <c r="N10" s="12">
        <v>0.06</v>
      </c>
      <c r="O10" s="24">
        <f t="shared" ref="O10:O24" si="1">+K10/I10</f>
        <v>0</v>
      </c>
      <c r="P10" s="24">
        <f t="shared" ref="P10:P24" si="2">+M10/I10</f>
        <v>1</v>
      </c>
      <c r="Q10" s="18"/>
      <c r="R10" s="10">
        <v>4</v>
      </c>
      <c r="S10" s="12">
        <v>0.04</v>
      </c>
      <c r="T10" s="22">
        <v>0</v>
      </c>
      <c r="U10" s="12">
        <v>0</v>
      </c>
      <c r="V10" s="22">
        <v>4</v>
      </c>
      <c r="W10" s="12">
        <v>0.1</v>
      </c>
      <c r="X10" s="24">
        <f t="shared" ref="X10:X24" si="3">+T10/R10</f>
        <v>0</v>
      </c>
      <c r="Y10" s="24">
        <f t="shared" ref="Y10:Y24" si="4">+V10/R10</f>
        <v>1</v>
      </c>
      <c r="Z10" s="18"/>
      <c r="AA10" s="10">
        <v>0</v>
      </c>
      <c r="AB10" s="12">
        <v>0</v>
      </c>
      <c r="AC10" s="22">
        <v>0</v>
      </c>
      <c r="AD10" s="12">
        <v>0</v>
      </c>
      <c r="AE10" s="22">
        <v>0</v>
      </c>
      <c r="AF10" s="12">
        <v>0</v>
      </c>
      <c r="AG10" s="24" t="e">
        <f t="shared" ref="AG10:AG24" si="5">+AC10/AA10</f>
        <v>#DIV/0!</v>
      </c>
      <c r="AH10" s="24" t="e">
        <f t="shared" ref="AH10:AH24" si="6">+AE10/AA10</f>
        <v>#DIV/0!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ref="AP10:AP24" si="7">+AL10/AJ10</f>
        <v>#DIV/0!</v>
      </c>
      <c r="AQ10" s="24" t="e">
        <f t="shared" ref="AQ10:AQ24" si="8">+AN10/AJ10</f>
        <v>#DIV/0!</v>
      </c>
      <c r="AR10" s="18"/>
      <c r="AS10" s="10">
        <v>1</v>
      </c>
      <c r="AT10" s="12">
        <v>0.08</v>
      </c>
      <c r="AU10" s="22">
        <v>0</v>
      </c>
      <c r="AV10" s="12">
        <v>0</v>
      </c>
      <c r="AW10" s="22">
        <v>1</v>
      </c>
      <c r="AX10" s="12">
        <v>0.26</v>
      </c>
      <c r="AY10" s="24">
        <f t="shared" ref="AY10:AY24" si="9">+AU10/AS10</f>
        <v>0</v>
      </c>
      <c r="AZ10" s="24">
        <f t="shared" ref="AZ10:AZ24" si="10">+AW10/AS10</f>
        <v>1</v>
      </c>
      <c r="BA10" s="18"/>
      <c r="BB10" s="10">
        <v>0</v>
      </c>
      <c r="BC10" s="12">
        <v>0</v>
      </c>
      <c r="BD10" s="22">
        <v>0</v>
      </c>
      <c r="BE10" s="12">
        <v>0</v>
      </c>
      <c r="BF10" s="22">
        <v>0</v>
      </c>
      <c r="BG10" s="12">
        <v>0</v>
      </c>
      <c r="BH10" s="24" t="e">
        <f t="shared" ref="BH10:BH24" si="11">+BD10/BB10</f>
        <v>#DIV/0!</v>
      </c>
      <c r="BI10" s="24" t="e">
        <f t="shared" ref="BI10:BI24" si="12">+BF10/BB10</f>
        <v>#DIV/0!</v>
      </c>
      <c r="BJ10" s="18"/>
      <c r="BK10" s="10">
        <v>0</v>
      </c>
      <c r="BL10" s="12">
        <v>0</v>
      </c>
      <c r="BM10" s="22">
        <v>0</v>
      </c>
      <c r="BN10" s="12">
        <v>0</v>
      </c>
      <c r="BO10" s="22">
        <v>0</v>
      </c>
      <c r="BP10" s="12">
        <v>0</v>
      </c>
      <c r="BQ10" s="24" t="e">
        <f t="shared" ref="BQ10:BQ24" si="13">+BM10/BK10</f>
        <v>#DIV/0!</v>
      </c>
      <c r="BR10" s="24" t="e">
        <f t="shared" ref="BR10:BR24" si="14">+BO10/BK10</f>
        <v>#DIV/0!</v>
      </c>
      <c r="BS10" s="18"/>
      <c r="BT10" s="10">
        <v>1</v>
      </c>
      <c r="BU10" s="12">
        <v>0.13</v>
      </c>
      <c r="BV10" s="22">
        <v>0</v>
      </c>
      <c r="BW10" s="12">
        <v>0</v>
      </c>
      <c r="BX10" s="22">
        <v>1</v>
      </c>
      <c r="BY10" s="12">
        <v>0.39</v>
      </c>
      <c r="BZ10" s="24">
        <f t="shared" ref="BZ10:BZ24" si="15">+BV10/BT10</f>
        <v>0</v>
      </c>
      <c r="CA10" s="24">
        <f t="shared" ref="CA10:CA24" si="16">+BX10/BT10</f>
        <v>1</v>
      </c>
      <c r="CB10" s="18"/>
      <c r="CC10" s="10">
        <v>0</v>
      </c>
      <c r="CD10" s="12">
        <v>0</v>
      </c>
      <c r="CE10" s="22">
        <v>0</v>
      </c>
      <c r="CF10" s="12">
        <v>0</v>
      </c>
      <c r="CG10" s="22">
        <v>0</v>
      </c>
      <c r="CH10" s="12">
        <v>0</v>
      </c>
      <c r="CI10" s="24" t="e">
        <f t="shared" ref="CI10:CI24" si="17">+CE10/CC10</f>
        <v>#DIV/0!</v>
      </c>
      <c r="CJ10" s="24" t="e">
        <f t="shared" ref="CJ10:CJ24" si="18">+CG10/CC10</f>
        <v>#DIV/0!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ref="DA10:DA24" si="21">+CW10/CU10</f>
        <v>#DIV/0!</v>
      </c>
      <c r="DB10" s="24" t="e">
        <f t="shared" ref="DB10:DB24" si="22">+CY10/CU10</f>
        <v>#DIV/0!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ref="DJ10:DJ24" si="23">+DF10/DD10</f>
        <v>#DIV/0!</v>
      </c>
      <c r="DK10" s="24" t="e">
        <f t="shared" ref="DK10:DK24" si="24">+DH10/DD10</f>
        <v>#DIV/0!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ref="DS10:DS24" si="25">+DO10/DM10</f>
        <v>#DIV/0!</v>
      </c>
      <c r="DT10" s="24" t="e">
        <f t="shared" ref="DT10:DT24" si="26">+DQ10/DM10</f>
        <v>#DIV/0!</v>
      </c>
      <c r="DU10" s="18"/>
      <c r="DV10" s="10">
        <v>0</v>
      </c>
      <c r="DW10" s="12">
        <v>0</v>
      </c>
      <c r="DX10" s="22">
        <v>0</v>
      </c>
      <c r="DY10" s="12">
        <v>0</v>
      </c>
      <c r="DZ10" s="22">
        <v>0</v>
      </c>
      <c r="EA10" s="12">
        <v>0</v>
      </c>
      <c r="EB10" s="24" t="e">
        <f t="shared" ref="EB10:EB24" si="27">+DX10/DV10</f>
        <v>#DIV/0!</v>
      </c>
      <c r="EC10" s="24" t="e">
        <f t="shared" ref="EC10:EC24" si="28">+DZ10/DV10</f>
        <v>#DIV/0!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ref="EK10:EK24" si="29">+EG10/EE10</f>
        <v>#DIV/0!</v>
      </c>
      <c r="EL10" s="24" t="e">
        <f t="shared" ref="EL10:EL24" si="30">+EI10/EE10</f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0</v>
      </c>
      <c r="EX10" s="12">
        <v>0</v>
      </c>
      <c r="EY10" s="22">
        <v>0</v>
      </c>
      <c r="EZ10" s="12">
        <v>0</v>
      </c>
      <c r="FA10" s="22">
        <v>0</v>
      </c>
      <c r="FB10" s="12">
        <v>0</v>
      </c>
      <c r="FC10" s="24" t="e">
        <f t="shared" ref="FC10:FC24" si="33">+EY10/EW10</f>
        <v>#DIV/0!</v>
      </c>
      <c r="FD10" s="24" t="e">
        <f t="shared" ref="FD10:FD24" si="34">+FA10/EW10</f>
        <v>#DIV/0!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ref="FL10:FL24" si="35">+FH10/FF10</f>
        <v>#DIV/0!</v>
      </c>
      <c r="FM10" s="24" t="e">
        <f t="shared" ref="FM10:FM24" si="36">+FJ10/FF10</f>
        <v>#DIV/0!</v>
      </c>
    </row>
    <row r="11" spans="1:169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37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3861</v>
      </c>
      <c r="J11" s="13">
        <v>15.34</v>
      </c>
      <c r="K11" s="23">
        <v>1734</v>
      </c>
      <c r="L11" s="13">
        <v>11.22</v>
      </c>
      <c r="M11" s="23">
        <v>2127</v>
      </c>
      <c r="N11" s="13">
        <v>22.01</v>
      </c>
      <c r="O11" s="25">
        <f t="shared" si="1"/>
        <v>0.44910644910644909</v>
      </c>
      <c r="P11" s="25">
        <f t="shared" si="2"/>
        <v>0.55089355089355085</v>
      </c>
      <c r="Q11" s="18"/>
      <c r="R11" s="11">
        <v>1200</v>
      </c>
      <c r="S11" s="13">
        <v>13.28</v>
      </c>
      <c r="T11" s="23">
        <v>395</v>
      </c>
      <c r="U11" s="13">
        <v>7.98</v>
      </c>
      <c r="V11" s="23">
        <v>805</v>
      </c>
      <c r="W11" s="13">
        <v>19.75</v>
      </c>
      <c r="X11" s="25">
        <f t="shared" si="3"/>
        <v>0.32916666666666666</v>
      </c>
      <c r="Y11" s="25">
        <f t="shared" si="4"/>
        <v>0.67083333333333328</v>
      </c>
      <c r="Z11" s="18"/>
      <c r="AA11" s="11">
        <v>340</v>
      </c>
      <c r="AB11" s="13">
        <v>18.149999999999999</v>
      </c>
      <c r="AC11" s="23">
        <v>84</v>
      </c>
      <c r="AD11" s="13">
        <v>8.3800000000000008</v>
      </c>
      <c r="AE11" s="23">
        <v>256</v>
      </c>
      <c r="AF11" s="13">
        <v>29.46</v>
      </c>
      <c r="AG11" s="25">
        <f t="shared" si="5"/>
        <v>0.24705882352941178</v>
      </c>
      <c r="AH11" s="25">
        <f t="shared" si="6"/>
        <v>0.75294117647058822</v>
      </c>
      <c r="AI11" s="18"/>
      <c r="AJ11" s="11">
        <v>159</v>
      </c>
      <c r="AK11" s="13">
        <v>14.55</v>
      </c>
      <c r="AL11" s="23">
        <v>92</v>
      </c>
      <c r="AM11" s="13">
        <v>12.55</v>
      </c>
      <c r="AN11" s="23">
        <v>67</v>
      </c>
      <c r="AO11" s="13">
        <v>18.72</v>
      </c>
      <c r="AP11" s="25">
        <f t="shared" si="7"/>
        <v>0.57861635220125784</v>
      </c>
      <c r="AQ11" s="25">
        <f t="shared" si="8"/>
        <v>0.42138364779874216</v>
      </c>
      <c r="AR11" s="18"/>
      <c r="AS11" s="11">
        <v>237</v>
      </c>
      <c r="AT11" s="13">
        <v>20.03</v>
      </c>
      <c r="AU11" s="23">
        <v>104</v>
      </c>
      <c r="AV11" s="13">
        <v>13.03</v>
      </c>
      <c r="AW11" s="23">
        <v>133</v>
      </c>
      <c r="AX11" s="13">
        <v>34.82</v>
      </c>
      <c r="AY11" s="25">
        <f t="shared" si="9"/>
        <v>0.43881856540084391</v>
      </c>
      <c r="AZ11" s="25">
        <f t="shared" si="10"/>
        <v>0.56118143459915615</v>
      </c>
      <c r="BA11" s="18"/>
      <c r="BB11" s="11">
        <v>148</v>
      </c>
      <c r="BC11" s="13">
        <v>18.12</v>
      </c>
      <c r="BD11" s="23">
        <v>77</v>
      </c>
      <c r="BE11" s="13">
        <v>13.73</v>
      </c>
      <c r="BF11" s="23">
        <v>71</v>
      </c>
      <c r="BG11" s="13">
        <v>28.06</v>
      </c>
      <c r="BH11" s="25">
        <f t="shared" si="11"/>
        <v>0.52027027027027029</v>
      </c>
      <c r="BI11" s="25">
        <f t="shared" si="12"/>
        <v>0.47972972972972971</v>
      </c>
      <c r="BJ11" s="18"/>
      <c r="BK11" s="11">
        <v>222</v>
      </c>
      <c r="BL11" s="13">
        <v>9.5</v>
      </c>
      <c r="BM11" s="23">
        <v>133</v>
      </c>
      <c r="BN11" s="13">
        <v>8.77</v>
      </c>
      <c r="BO11" s="23">
        <v>89</v>
      </c>
      <c r="BP11" s="13">
        <v>10.93</v>
      </c>
      <c r="BQ11" s="25">
        <f t="shared" si="13"/>
        <v>0.59909909909909909</v>
      </c>
      <c r="BR11" s="25">
        <f t="shared" si="14"/>
        <v>0.40090090090090091</v>
      </c>
      <c r="BS11" s="18"/>
      <c r="BT11" s="11">
        <v>128</v>
      </c>
      <c r="BU11" s="13">
        <v>16.100000000000001</v>
      </c>
      <c r="BV11" s="23">
        <v>72</v>
      </c>
      <c r="BW11" s="13">
        <v>13.33</v>
      </c>
      <c r="BX11" s="23">
        <v>56</v>
      </c>
      <c r="BY11" s="13">
        <v>21.96</v>
      </c>
      <c r="BZ11" s="25">
        <f t="shared" si="15"/>
        <v>0.5625</v>
      </c>
      <c r="CA11" s="25">
        <f t="shared" si="16"/>
        <v>0.4375</v>
      </c>
      <c r="CB11" s="18"/>
      <c r="CC11" s="11">
        <v>421</v>
      </c>
      <c r="CD11" s="13">
        <v>15.31</v>
      </c>
      <c r="CE11" s="23">
        <v>261</v>
      </c>
      <c r="CF11" s="13">
        <v>14.08</v>
      </c>
      <c r="CG11" s="23">
        <v>160</v>
      </c>
      <c r="CH11" s="13">
        <v>17.96</v>
      </c>
      <c r="CI11" s="25">
        <f t="shared" si="17"/>
        <v>0.61995249406175768</v>
      </c>
      <c r="CJ11" s="25">
        <f t="shared" si="18"/>
        <v>0.38004750593824227</v>
      </c>
      <c r="CK11" s="18"/>
      <c r="CL11" s="11">
        <v>379</v>
      </c>
      <c r="CM11" s="13">
        <v>16.829999999999998</v>
      </c>
      <c r="CN11" s="23">
        <v>184</v>
      </c>
      <c r="CO11" s="13">
        <v>13.17</v>
      </c>
      <c r="CP11" s="23">
        <v>195</v>
      </c>
      <c r="CQ11" s="13">
        <v>22.91</v>
      </c>
      <c r="CR11" s="25">
        <f t="shared" si="19"/>
        <v>0.48548812664907653</v>
      </c>
      <c r="CS11" s="25">
        <f t="shared" si="20"/>
        <v>0.51451187335092352</v>
      </c>
      <c r="CT11" s="18"/>
      <c r="CU11" s="11">
        <v>96</v>
      </c>
      <c r="CV11" s="13">
        <v>17.579999999999998</v>
      </c>
      <c r="CW11" s="23">
        <v>50</v>
      </c>
      <c r="CX11" s="13">
        <v>13.26</v>
      </c>
      <c r="CY11" s="23">
        <v>46</v>
      </c>
      <c r="CZ11" s="13">
        <v>27.22</v>
      </c>
      <c r="DA11" s="25">
        <f t="shared" si="21"/>
        <v>0.52083333333333337</v>
      </c>
      <c r="DB11" s="25">
        <f t="shared" si="22"/>
        <v>0.47916666666666669</v>
      </c>
      <c r="DC11" s="18"/>
      <c r="DD11" s="11">
        <v>21</v>
      </c>
      <c r="DE11" s="13">
        <v>21.88</v>
      </c>
      <c r="DF11" s="23">
        <v>12</v>
      </c>
      <c r="DG11" s="13">
        <v>17.649999999999999</v>
      </c>
      <c r="DH11" s="23">
        <v>9</v>
      </c>
      <c r="DI11" s="13">
        <v>33.33</v>
      </c>
      <c r="DJ11" s="25">
        <f t="shared" si="23"/>
        <v>0.5714285714285714</v>
      </c>
      <c r="DK11" s="25">
        <f t="shared" si="24"/>
        <v>0.42857142857142855</v>
      </c>
      <c r="DL11" s="18"/>
      <c r="DM11" s="11">
        <v>57</v>
      </c>
      <c r="DN11" s="13">
        <v>22.35</v>
      </c>
      <c r="DO11" s="23">
        <v>32</v>
      </c>
      <c r="DP11" s="13">
        <v>16.84</v>
      </c>
      <c r="DQ11" s="23">
        <v>25</v>
      </c>
      <c r="DR11" s="13">
        <v>40.32</v>
      </c>
      <c r="DS11" s="25">
        <f t="shared" si="25"/>
        <v>0.56140350877192979</v>
      </c>
      <c r="DT11" s="25">
        <f t="shared" si="26"/>
        <v>0.43859649122807015</v>
      </c>
      <c r="DU11" s="18"/>
      <c r="DV11" s="11">
        <v>160</v>
      </c>
      <c r="DW11" s="13">
        <v>22.01</v>
      </c>
      <c r="DX11" s="23">
        <v>114</v>
      </c>
      <c r="DY11" s="13">
        <v>20.73</v>
      </c>
      <c r="DZ11" s="23">
        <v>46</v>
      </c>
      <c r="EA11" s="13">
        <v>25.99</v>
      </c>
      <c r="EB11" s="25">
        <f t="shared" si="27"/>
        <v>0.71250000000000002</v>
      </c>
      <c r="EC11" s="25">
        <f t="shared" si="28"/>
        <v>0.28749999999999998</v>
      </c>
      <c r="ED11" s="18"/>
      <c r="EE11" s="11">
        <v>68</v>
      </c>
      <c r="EF11" s="13">
        <v>20.36</v>
      </c>
      <c r="EG11" s="23">
        <v>29</v>
      </c>
      <c r="EH11" s="13">
        <v>12.95</v>
      </c>
      <c r="EI11" s="23">
        <v>39</v>
      </c>
      <c r="EJ11" s="13">
        <v>35.450000000000003</v>
      </c>
      <c r="EK11" s="25">
        <f t="shared" si="29"/>
        <v>0.4264705882352941</v>
      </c>
      <c r="EL11" s="25">
        <f t="shared" si="30"/>
        <v>0.57352941176470584</v>
      </c>
      <c r="EM11" s="18"/>
      <c r="EN11" s="11">
        <v>62</v>
      </c>
      <c r="EO11" s="13">
        <v>18.899999999999999</v>
      </c>
      <c r="EP11" s="23">
        <v>18</v>
      </c>
      <c r="EQ11" s="13">
        <v>8.49</v>
      </c>
      <c r="ER11" s="23">
        <v>44</v>
      </c>
      <c r="ES11" s="13">
        <v>38.26</v>
      </c>
      <c r="ET11" s="25">
        <f t="shared" si="31"/>
        <v>0.29032258064516131</v>
      </c>
      <c r="EU11" s="25">
        <f t="shared" si="32"/>
        <v>0.70967741935483875</v>
      </c>
      <c r="EV11" s="18"/>
      <c r="EW11" s="11">
        <v>71</v>
      </c>
      <c r="EX11" s="13">
        <v>26.3</v>
      </c>
      <c r="EY11" s="23">
        <v>25</v>
      </c>
      <c r="EZ11" s="13">
        <v>15.72</v>
      </c>
      <c r="FA11" s="23">
        <v>46</v>
      </c>
      <c r="FB11" s="13">
        <v>42.99</v>
      </c>
      <c r="FC11" s="25">
        <f t="shared" si="33"/>
        <v>0.352112676056338</v>
      </c>
      <c r="FD11" s="25">
        <f t="shared" si="34"/>
        <v>0.647887323943662</v>
      </c>
      <c r="FE11" s="18"/>
      <c r="FF11" s="11">
        <v>92</v>
      </c>
      <c r="FG11" s="13">
        <v>19.25</v>
      </c>
      <c r="FH11" s="23">
        <v>52</v>
      </c>
      <c r="FI11" s="13">
        <v>15.76</v>
      </c>
      <c r="FJ11" s="23">
        <v>40</v>
      </c>
      <c r="FK11" s="13">
        <v>27.03</v>
      </c>
      <c r="FL11" s="25">
        <f t="shared" si="35"/>
        <v>0.56521739130434778</v>
      </c>
      <c r="FM11" s="25">
        <f t="shared" si="36"/>
        <v>0.43478260869565216</v>
      </c>
    </row>
    <row r="12" spans="1:169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37"/>
        <v>0.42377909111289447</v>
      </c>
      <c r="F12" s="22">
        <v>176950</v>
      </c>
      <c r="G12" s="24">
        <f t="shared" si="0"/>
        <v>0.57491804290685322</v>
      </c>
      <c r="H12" s="18"/>
      <c r="I12" s="10">
        <v>3755</v>
      </c>
      <c r="J12" s="12">
        <v>14.92</v>
      </c>
      <c r="K12" s="22">
        <v>1998</v>
      </c>
      <c r="L12" s="12">
        <v>12.93</v>
      </c>
      <c r="M12" s="22">
        <v>1751</v>
      </c>
      <c r="N12" s="12">
        <v>18.12</v>
      </c>
      <c r="O12" s="24">
        <f t="shared" si="1"/>
        <v>0.53209054593874838</v>
      </c>
      <c r="P12" s="24">
        <f t="shared" si="2"/>
        <v>0.46631158455392807</v>
      </c>
      <c r="Q12" s="18"/>
      <c r="R12" s="10">
        <v>1002</v>
      </c>
      <c r="S12" s="12">
        <v>11.09</v>
      </c>
      <c r="T12" s="22">
        <v>422</v>
      </c>
      <c r="U12" s="12">
        <v>8.5299999999999994</v>
      </c>
      <c r="V12" s="22">
        <v>579</v>
      </c>
      <c r="W12" s="12">
        <v>14.21</v>
      </c>
      <c r="X12" s="24">
        <f t="shared" si="3"/>
        <v>0.42115768463073855</v>
      </c>
      <c r="Y12" s="24">
        <f t="shared" si="4"/>
        <v>0.57784431137724546</v>
      </c>
      <c r="Z12" s="18"/>
      <c r="AA12" s="10">
        <v>117</v>
      </c>
      <c r="AB12" s="12">
        <v>6.25</v>
      </c>
      <c r="AC12" s="22">
        <v>62</v>
      </c>
      <c r="AD12" s="12">
        <v>6.19</v>
      </c>
      <c r="AE12" s="22">
        <v>55</v>
      </c>
      <c r="AF12" s="12">
        <v>6.33</v>
      </c>
      <c r="AG12" s="24">
        <f t="shared" si="5"/>
        <v>0.52991452991452992</v>
      </c>
      <c r="AH12" s="24">
        <f t="shared" si="6"/>
        <v>0.47008547008547008</v>
      </c>
      <c r="AI12" s="18"/>
      <c r="AJ12" s="10">
        <v>116</v>
      </c>
      <c r="AK12" s="12">
        <v>10.61</v>
      </c>
      <c r="AL12" s="22">
        <v>61</v>
      </c>
      <c r="AM12" s="12">
        <v>8.32</v>
      </c>
      <c r="AN12" s="22">
        <v>55</v>
      </c>
      <c r="AO12" s="12">
        <v>15.36</v>
      </c>
      <c r="AP12" s="24">
        <f t="shared" si="7"/>
        <v>0.52586206896551724</v>
      </c>
      <c r="AQ12" s="24">
        <f t="shared" si="8"/>
        <v>0.47413793103448276</v>
      </c>
      <c r="AR12" s="18"/>
      <c r="AS12" s="10">
        <v>151</v>
      </c>
      <c r="AT12" s="12">
        <v>12.76</v>
      </c>
      <c r="AU12" s="22">
        <v>85</v>
      </c>
      <c r="AV12" s="12">
        <v>10.65</v>
      </c>
      <c r="AW12" s="22">
        <v>66</v>
      </c>
      <c r="AX12" s="12">
        <v>17.28</v>
      </c>
      <c r="AY12" s="24">
        <f t="shared" si="9"/>
        <v>0.5629139072847682</v>
      </c>
      <c r="AZ12" s="24">
        <f t="shared" si="10"/>
        <v>0.4370860927152318</v>
      </c>
      <c r="BA12" s="18"/>
      <c r="BB12" s="10">
        <v>108</v>
      </c>
      <c r="BC12" s="12">
        <v>13.22</v>
      </c>
      <c r="BD12" s="22">
        <v>62</v>
      </c>
      <c r="BE12" s="12">
        <v>11.05</v>
      </c>
      <c r="BF12" s="22">
        <v>45</v>
      </c>
      <c r="BG12" s="12">
        <v>17.79</v>
      </c>
      <c r="BH12" s="24">
        <f t="shared" si="11"/>
        <v>0.57407407407407407</v>
      </c>
      <c r="BI12" s="24">
        <f t="shared" si="12"/>
        <v>0.41666666666666669</v>
      </c>
      <c r="BJ12" s="18"/>
      <c r="BK12" s="10">
        <v>837</v>
      </c>
      <c r="BL12" s="12">
        <v>35.83</v>
      </c>
      <c r="BM12" s="22">
        <v>540</v>
      </c>
      <c r="BN12" s="12">
        <v>35.619999999999997</v>
      </c>
      <c r="BO12" s="22">
        <v>296</v>
      </c>
      <c r="BP12" s="12">
        <v>36.36</v>
      </c>
      <c r="BQ12" s="24">
        <f t="shared" si="13"/>
        <v>0.64516129032258063</v>
      </c>
      <c r="BR12" s="24">
        <f t="shared" si="14"/>
        <v>0.35364396654719238</v>
      </c>
      <c r="BS12" s="18"/>
      <c r="BT12" s="10">
        <v>108</v>
      </c>
      <c r="BU12" s="12">
        <v>13.58</v>
      </c>
      <c r="BV12" s="22">
        <v>50</v>
      </c>
      <c r="BW12" s="12">
        <v>9.26</v>
      </c>
      <c r="BX12" s="22">
        <v>58</v>
      </c>
      <c r="BY12" s="12">
        <v>22.75</v>
      </c>
      <c r="BZ12" s="24">
        <f t="shared" si="15"/>
        <v>0.46296296296296297</v>
      </c>
      <c r="CA12" s="24">
        <f t="shared" si="16"/>
        <v>0.53703703703703709</v>
      </c>
      <c r="CB12" s="18"/>
      <c r="CC12" s="10">
        <v>514</v>
      </c>
      <c r="CD12" s="12">
        <v>18.690000000000001</v>
      </c>
      <c r="CE12" s="22">
        <v>287</v>
      </c>
      <c r="CF12" s="12">
        <v>15.48</v>
      </c>
      <c r="CG12" s="22">
        <v>227</v>
      </c>
      <c r="CH12" s="12">
        <v>25.48</v>
      </c>
      <c r="CI12" s="24">
        <f t="shared" si="17"/>
        <v>0.55836575875486383</v>
      </c>
      <c r="CJ12" s="24">
        <f t="shared" si="18"/>
        <v>0.44163424124513617</v>
      </c>
      <c r="CK12" s="18"/>
      <c r="CL12" s="10">
        <v>397</v>
      </c>
      <c r="CM12" s="12">
        <v>17.63</v>
      </c>
      <c r="CN12" s="22">
        <v>184</v>
      </c>
      <c r="CO12" s="12">
        <v>13.17</v>
      </c>
      <c r="CP12" s="22">
        <v>213</v>
      </c>
      <c r="CQ12" s="12">
        <v>25.03</v>
      </c>
      <c r="CR12" s="24">
        <f t="shared" si="19"/>
        <v>0.46347607052896728</v>
      </c>
      <c r="CS12" s="24">
        <f t="shared" si="20"/>
        <v>0.53652392947103278</v>
      </c>
      <c r="CT12" s="18"/>
      <c r="CU12" s="10">
        <v>109</v>
      </c>
      <c r="CV12" s="12">
        <v>19.96</v>
      </c>
      <c r="CW12" s="22">
        <v>69</v>
      </c>
      <c r="CX12" s="12">
        <v>18.3</v>
      </c>
      <c r="CY12" s="22">
        <v>40</v>
      </c>
      <c r="CZ12" s="12">
        <v>23.67</v>
      </c>
      <c r="DA12" s="24">
        <f t="shared" si="21"/>
        <v>0.6330275229357798</v>
      </c>
      <c r="DB12" s="24">
        <f t="shared" si="22"/>
        <v>0.3669724770642202</v>
      </c>
      <c r="DC12" s="18"/>
      <c r="DD12" s="10">
        <v>24</v>
      </c>
      <c r="DE12" s="12">
        <v>25</v>
      </c>
      <c r="DF12" s="22">
        <v>11</v>
      </c>
      <c r="DG12" s="12">
        <v>16.18</v>
      </c>
      <c r="DH12" s="22">
        <v>12</v>
      </c>
      <c r="DI12" s="12">
        <v>44.44</v>
      </c>
      <c r="DJ12" s="24">
        <f t="shared" si="23"/>
        <v>0.45833333333333331</v>
      </c>
      <c r="DK12" s="24">
        <f t="shared" si="24"/>
        <v>0.5</v>
      </c>
      <c r="DL12" s="18"/>
      <c r="DM12" s="10">
        <v>25</v>
      </c>
      <c r="DN12" s="12">
        <v>9.8000000000000007</v>
      </c>
      <c r="DO12" s="22">
        <v>14</v>
      </c>
      <c r="DP12" s="12">
        <v>7.37</v>
      </c>
      <c r="DQ12" s="22">
        <v>11</v>
      </c>
      <c r="DR12" s="12">
        <v>17.739999999999998</v>
      </c>
      <c r="DS12" s="24">
        <f t="shared" si="25"/>
        <v>0.56000000000000005</v>
      </c>
      <c r="DT12" s="24">
        <f t="shared" si="26"/>
        <v>0.44</v>
      </c>
      <c r="DU12" s="18"/>
      <c r="DV12" s="10">
        <v>160</v>
      </c>
      <c r="DW12" s="12">
        <v>22.01</v>
      </c>
      <c r="DX12" s="22">
        <v>110</v>
      </c>
      <c r="DY12" s="12">
        <v>20</v>
      </c>
      <c r="DZ12" s="22">
        <v>50</v>
      </c>
      <c r="EA12" s="12">
        <v>28.25</v>
      </c>
      <c r="EB12" s="24">
        <f t="shared" si="27"/>
        <v>0.6875</v>
      </c>
      <c r="EC12" s="24">
        <f t="shared" si="28"/>
        <v>0.3125</v>
      </c>
      <c r="ED12" s="18"/>
      <c r="EE12" s="10">
        <v>24</v>
      </c>
      <c r="EF12" s="12">
        <v>7.19</v>
      </c>
      <c r="EG12" s="22">
        <v>11</v>
      </c>
      <c r="EH12" s="12">
        <v>4.91</v>
      </c>
      <c r="EI12" s="22">
        <v>13</v>
      </c>
      <c r="EJ12" s="12">
        <v>11.82</v>
      </c>
      <c r="EK12" s="24">
        <f t="shared" si="29"/>
        <v>0.45833333333333331</v>
      </c>
      <c r="EL12" s="24">
        <f t="shared" si="30"/>
        <v>0.54166666666666663</v>
      </c>
      <c r="EM12" s="18"/>
      <c r="EN12" s="10">
        <v>17</v>
      </c>
      <c r="EO12" s="12">
        <v>5.18</v>
      </c>
      <c r="EP12" s="22">
        <v>11</v>
      </c>
      <c r="EQ12" s="12">
        <v>5.19</v>
      </c>
      <c r="ER12" s="22">
        <v>6</v>
      </c>
      <c r="ES12" s="12">
        <v>5.22</v>
      </c>
      <c r="ET12" s="24">
        <f t="shared" si="31"/>
        <v>0.6470588235294118</v>
      </c>
      <c r="EU12" s="24">
        <f t="shared" si="32"/>
        <v>0.35294117647058826</v>
      </c>
      <c r="EV12" s="18"/>
      <c r="EW12" s="10">
        <v>12</v>
      </c>
      <c r="EX12" s="12">
        <v>4.4400000000000004</v>
      </c>
      <c r="EY12" s="22">
        <v>3</v>
      </c>
      <c r="EZ12" s="12">
        <v>1.89</v>
      </c>
      <c r="FA12" s="22">
        <v>7</v>
      </c>
      <c r="FB12" s="12">
        <v>6.54</v>
      </c>
      <c r="FC12" s="24">
        <f t="shared" si="33"/>
        <v>0.25</v>
      </c>
      <c r="FD12" s="24">
        <f t="shared" si="34"/>
        <v>0.58333333333333337</v>
      </c>
      <c r="FE12" s="18"/>
      <c r="FF12" s="10">
        <v>34</v>
      </c>
      <c r="FG12" s="12">
        <v>7.11</v>
      </c>
      <c r="FH12" s="22">
        <v>16</v>
      </c>
      <c r="FI12" s="12">
        <v>4.8499999999999996</v>
      </c>
      <c r="FJ12" s="22">
        <v>18</v>
      </c>
      <c r="FK12" s="12">
        <v>12.16</v>
      </c>
      <c r="FL12" s="24">
        <f t="shared" si="35"/>
        <v>0.47058823529411764</v>
      </c>
      <c r="FM12" s="24">
        <f t="shared" si="36"/>
        <v>0.52941176470588236</v>
      </c>
    </row>
    <row r="13" spans="1:169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37"/>
        <v>2.4034334763948499E-2</v>
      </c>
      <c r="F13" s="23">
        <v>1118</v>
      </c>
      <c r="G13" s="25">
        <f t="shared" si="0"/>
        <v>0.95965665236051501</v>
      </c>
      <c r="H13" s="18"/>
      <c r="I13" s="11">
        <v>2</v>
      </c>
      <c r="J13" s="13">
        <v>0.01</v>
      </c>
      <c r="K13" s="23">
        <v>0</v>
      </c>
      <c r="L13" s="13">
        <v>0</v>
      </c>
      <c r="M13" s="23">
        <v>2</v>
      </c>
      <c r="N13" s="13">
        <v>0.02</v>
      </c>
      <c r="O13" s="25">
        <f t="shared" si="1"/>
        <v>0</v>
      </c>
      <c r="P13" s="25">
        <f t="shared" si="2"/>
        <v>1</v>
      </c>
      <c r="Q13" s="18"/>
      <c r="R13" s="11">
        <v>1</v>
      </c>
      <c r="S13" s="13">
        <v>0.01</v>
      </c>
      <c r="T13" s="23">
        <v>0</v>
      </c>
      <c r="U13" s="13">
        <v>0</v>
      </c>
      <c r="V13" s="23">
        <v>1</v>
      </c>
      <c r="W13" s="13">
        <v>0.02</v>
      </c>
      <c r="X13" s="25">
        <f t="shared" si="3"/>
        <v>0</v>
      </c>
      <c r="Y13" s="25">
        <f t="shared" si="4"/>
        <v>1</v>
      </c>
      <c r="Z13" s="18"/>
      <c r="AA13" s="11">
        <v>0</v>
      </c>
      <c r="AB13" s="13">
        <v>0</v>
      </c>
      <c r="AC13" s="23">
        <v>0</v>
      </c>
      <c r="AD13" s="13">
        <v>0</v>
      </c>
      <c r="AE13" s="23">
        <v>0</v>
      </c>
      <c r="AF13" s="13">
        <v>0</v>
      </c>
      <c r="AG13" s="25" t="e">
        <f t="shared" si="5"/>
        <v>#DIV/0!</v>
      </c>
      <c r="AH13" s="25" t="e">
        <f t="shared" si="6"/>
        <v>#DIV/0!</v>
      </c>
      <c r="AI13" s="18"/>
      <c r="AJ13" s="11">
        <v>0</v>
      </c>
      <c r="AK13" s="13">
        <v>0</v>
      </c>
      <c r="AL13" s="23">
        <v>0</v>
      </c>
      <c r="AM13" s="13">
        <v>0</v>
      </c>
      <c r="AN13" s="23">
        <v>0</v>
      </c>
      <c r="AO13" s="13">
        <v>0</v>
      </c>
      <c r="AP13" s="25" t="e">
        <f t="shared" si="7"/>
        <v>#DIV/0!</v>
      </c>
      <c r="AQ13" s="25" t="e">
        <f t="shared" si="8"/>
        <v>#DIV/0!</v>
      </c>
      <c r="AR13" s="18"/>
      <c r="AS13" s="11">
        <v>0</v>
      </c>
      <c r="AT13" s="13">
        <v>0</v>
      </c>
      <c r="AU13" s="23">
        <v>0</v>
      </c>
      <c r="AV13" s="13">
        <v>0</v>
      </c>
      <c r="AW13" s="23">
        <v>0</v>
      </c>
      <c r="AX13" s="13">
        <v>0</v>
      </c>
      <c r="AY13" s="25" t="e">
        <f t="shared" si="9"/>
        <v>#DIV/0!</v>
      </c>
      <c r="AZ13" s="25" t="e">
        <f t="shared" si="10"/>
        <v>#DIV/0!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1"/>
        <v>#DIV/0!</v>
      </c>
      <c r="BI13" s="25" t="e">
        <f t="shared" si="12"/>
        <v>#DIV/0!</v>
      </c>
      <c r="BJ13" s="18"/>
      <c r="BK13" s="11">
        <v>0</v>
      </c>
      <c r="BL13" s="13">
        <v>0</v>
      </c>
      <c r="BM13" s="23">
        <v>0</v>
      </c>
      <c r="BN13" s="13">
        <v>0</v>
      </c>
      <c r="BO13" s="23">
        <v>0</v>
      </c>
      <c r="BP13" s="13">
        <v>0</v>
      </c>
      <c r="BQ13" s="25" t="e">
        <f t="shared" si="13"/>
        <v>#DIV/0!</v>
      </c>
      <c r="BR13" s="25" t="e">
        <f t="shared" si="14"/>
        <v>#DIV/0!</v>
      </c>
      <c r="BS13" s="18"/>
      <c r="BT13" s="11">
        <v>0</v>
      </c>
      <c r="BU13" s="13">
        <v>0</v>
      </c>
      <c r="BV13" s="23">
        <v>0</v>
      </c>
      <c r="BW13" s="13">
        <v>0</v>
      </c>
      <c r="BX13" s="23">
        <v>0</v>
      </c>
      <c r="BY13" s="13">
        <v>0</v>
      </c>
      <c r="BZ13" s="25" t="e">
        <f t="shared" si="15"/>
        <v>#DIV/0!</v>
      </c>
      <c r="CA13" s="25" t="e">
        <f t="shared" si="16"/>
        <v>#DIV/0!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1</v>
      </c>
      <c r="CM13" s="13">
        <v>0.04</v>
      </c>
      <c r="CN13" s="23">
        <v>0</v>
      </c>
      <c r="CO13" s="13">
        <v>0</v>
      </c>
      <c r="CP13" s="23">
        <v>1</v>
      </c>
      <c r="CQ13" s="13">
        <v>0.12</v>
      </c>
      <c r="CR13" s="25">
        <f t="shared" si="19"/>
        <v>0</v>
      </c>
      <c r="CS13" s="25">
        <f t="shared" si="20"/>
        <v>1</v>
      </c>
      <c r="CT13" s="18"/>
      <c r="CU13" s="11">
        <v>0</v>
      </c>
      <c r="CV13" s="13">
        <v>0</v>
      </c>
      <c r="CW13" s="23">
        <v>0</v>
      </c>
      <c r="CX13" s="13">
        <v>0</v>
      </c>
      <c r="CY13" s="23">
        <v>0</v>
      </c>
      <c r="CZ13" s="13">
        <v>0</v>
      </c>
      <c r="DA13" s="25" t="e">
        <f t="shared" si="21"/>
        <v>#DIV/0!</v>
      </c>
      <c r="DB13" s="25" t="e">
        <f t="shared" si="22"/>
        <v>#DIV/0!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7"/>
        <v>#DIV/0!</v>
      </c>
      <c r="EC13" s="25" t="e">
        <f t="shared" si="28"/>
        <v>#DIV/0!</v>
      </c>
      <c r="ED13" s="18"/>
      <c r="EE13" s="11">
        <v>0</v>
      </c>
      <c r="EF13" s="13">
        <v>0</v>
      </c>
      <c r="EG13" s="23">
        <v>0</v>
      </c>
      <c r="EH13" s="13">
        <v>0</v>
      </c>
      <c r="EI13" s="23">
        <v>0</v>
      </c>
      <c r="EJ13" s="13">
        <v>0</v>
      </c>
      <c r="EK13" s="25" t="e">
        <f t="shared" si="29"/>
        <v>#DIV/0!</v>
      </c>
      <c r="EL13" s="25" t="e">
        <f t="shared" si="30"/>
        <v>#DIV/0!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3"/>
        <v>#DIV/0!</v>
      </c>
      <c r="FD13" s="25" t="e">
        <f t="shared" si="34"/>
        <v>#DIV/0!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</row>
    <row r="14" spans="1:169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37"/>
        <v>7.2177475350645739E-2</v>
      </c>
      <c r="F14" s="22">
        <v>26617</v>
      </c>
      <c r="G14" s="24">
        <f t="shared" si="0"/>
        <v>0.92407304541035962</v>
      </c>
      <c r="H14" s="18"/>
      <c r="I14" s="10">
        <v>167</v>
      </c>
      <c r="J14" s="12">
        <v>0.66</v>
      </c>
      <c r="K14" s="22">
        <v>26</v>
      </c>
      <c r="L14" s="12">
        <v>0.17</v>
      </c>
      <c r="M14" s="22">
        <v>141</v>
      </c>
      <c r="N14" s="12">
        <v>1.46</v>
      </c>
      <c r="O14" s="24">
        <f t="shared" si="1"/>
        <v>0.15568862275449102</v>
      </c>
      <c r="P14" s="24">
        <f t="shared" si="2"/>
        <v>0.84431137724550898</v>
      </c>
      <c r="Q14" s="18"/>
      <c r="R14" s="10">
        <v>94</v>
      </c>
      <c r="S14" s="12">
        <v>1.04</v>
      </c>
      <c r="T14" s="22">
        <v>13</v>
      </c>
      <c r="U14" s="12">
        <v>0.26</v>
      </c>
      <c r="V14" s="22">
        <v>81</v>
      </c>
      <c r="W14" s="12">
        <v>1.99</v>
      </c>
      <c r="X14" s="24">
        <f t="shared" si="3"/>
        <v>0.13829787234042554</v>
      </c>
      <c r="Y14" s="24">
        <f t="shared" si="4"/>
        <v>0.86170212765957444</v>
      </c>
      <c r="Z14" s="18"/>
      <c r="AA14" s="10">
        <v>15</v>
      </c>
      <c r="AB14" s="12">
        <v>0.8</v>
      </c>
      <c r="AC14" s="22">
        <v>1</v>
      </c>
      <c r="AD14" s="12">
        <v>0.1</v>
      </c>
      <c r="AE14" s="22">
        <v>14</v>
      </c>
      <c r="AF14" s="12">
        <v>1.61</v>
      </c>
      <c r="AG14" s="24">
        <f t="shared" si="5"/>
        <v>6.6666666666666666E-2</v>
      </c>
      <c r="AH14" s="24">
        <f t="shared" si="6"/>
        <v>0.93333333333333335</v>
      </c>
      <c r="AI14" s="18"/>
      <c r="AJ14" s="10">
        <v>7</v>
      </c>
      <c r="AK14" s="12">
        <v>0.64</v>
      </c>
      <c r="AL14" s="22">
        <v>0</v>
      </c>
      <c r="AM14" s="12">
        <v>0</v>
      </c>
      <c r="AN14" s="22">
        <v>7</v>
      </c>
      <c r="AO14" s="12">
        <v>1.96</v>
      </c>
      <c r="AP14" s="24">
        <f t="shared" si="7"/>
        <v>0</v>
      </c>
      <c r="AQ14" s="24">
        <f t="shared" si="8"/>
        <v>1</v>
      </c>
      <c r="AR14" s="18"/>
      <c r="AS14" s="10">
        <v>2</v>
      </c>
      <c r="AT14" s="12">
        <v>0.17</v>
      </c>
      <c r="AU14" s="22">
        <v>0</v>
      </c>
      <c r="AV14" s="12">
        <v>0</v>
      </c>
      <c r="AW14" s="22">
        <v>2</v>
      </c>
      <c r="AX14" s="12">
        <v>0.52</v>
      </c>
      <c r="AY14" s="24">
        <f t="shared" si="9"/>
        <v>0</v>
      </c>
      <c r="AZ14" s="24">
        <f t="shared" si="10"/>
        <v>1</v>
      </c>
      <c r="BA14" s="18"/>
      <c r="BB14" s="10">
        <v>5</v>
      </c>
      <c r="BC14" s="12">
        <v>0.61</v>
      </c>
      <c r="BD14" s="22">
        <v>2</v>
      </c>
      <c r="BE14" s="12">
        <v>0.36</v>
      </c>
      <c r="BF14" s="22">
        <v>3</v>
      </c>
      <c r="BG14" s="12">
        <v>1.19</v>
      </c>
      <c r="BH14" s="24">
        <f t="shared" si="11"/>
        <v>0.4</v>
      </c>
      <c r="BI14" s="24">
        <f t="shared" si="12"/>
        <v>0.6</v>
      </c>
      <c r="BJ14" s="18"/>
      <c r="BK14" s="10">
        <v>10</v>
      </c>
      <c r="BL14" s="12">
        <v>0.43</v>
      </c>
      <c r="BM14" s="22">
        <v>1</v>
      </c>
      <c r="BN14" s="12">
        <v>7.0000000000000007E-2</v>
      </c>
      <c r="BO14" s="22">
        <v>9</v>
      </c>
      <c r="BP14" s="12">
        <v>1.1100000000000001</v>
      </c>
      <c r="BQ14" s="24">
        <f t="shared" si="13"/>
        <v>0.1</v>
      </c>
      <c r="BR14" s="24">
        <f t="shared" si="14"/>
        <v>0.9</v>
      </c>
      <c r="BS14" s="18"/>
      <c r="BT14" s="10">
        <v>1</v>
      </c>
      <c r="BU14" s="12">
        <v>0.13</v>
      </c>
      <c r="BV14" s="22">
        <v>1</v>
      </c>
      <c r="BW14" s="12">
        <v>0.19</v>
      </c>
      <c r="BX14" s="22">
        <v>0</v>
      </c>
      <c r="BY14" s="12">
        <v>0</v>
      </c>
      <c r="BZ14" s="24">
        <f t="shared" si="15"/>
        <v>1</v>
      </c>
      <c r="CA14" s="24">
        <f t="shared" si="16"/>
        <v>0</v>
      </c>
      <c r="CB14" s="18"/>
      <c r="CC14" s="10">
        <v>10</v>
      </c>
      <c r="CD14" s="12">
        <v>0.36</v>
      </c>
      <c r="CE14" s="22">
        <v>1</v>
      </c>
      <c r="CF14" s="12">
        <v>0.05</v>
      </c>
      <c r="CG14" s="22">
        <v>9</v>
      </c>
      <c r="CH14" s="12">
        <v>1.01</v>
      </c>
      <c r="CI14" s="24">
        <f t="shared" si="17"/>
        <v>0.1</v>
      </c>
      <c r="CJ14" s="24">
        <f t="shared" si="18"/>
        <v>0.9</v>
      </c>
      <c r="CK14" s="18"/>
      <c r="CL14" s="10">
        <v>17</v>
      </c>
      <c r="CM14" s="12">
        <v>0.75</v>
      </c>
      <c r="CN14" s="22">
        <v>5</v>
      </c>
      <c r="CO14" s="12">
        <v>0.36</v>
      </c>
      <c r="CP14" s="22">
        <v>12</v>
      </c>
      <c r="CQ14" s="12">
        <v>1.41</v>
      </c>
      <c r="CR14" s="24">
        <f t="shared" si="19"/>
        <v>0.29411764705882354</v>
      </c>
      <c r="CS14" s="24">
        <f t="shared" si="20"/>
        <v>0.70588235294117652</v>
      </c>
      <c r="CT14" s="18"/>
      <c r="CU14" s="10">
        <v>1</v>
      </c>
      <c r="CV14" s="12">
        <v>0.18</v>
      </c>
      <c r="CW14" s="22">
        <v>0</v>
      </c>
      <c r="CX14" s="12">
        <v>0</v>
      </c>
      <c r="CY14" s="22">
        <v>1</v>
      </c>
      <c r="CZ14" s="12">
        <v>0.59</v>
      </c>
      <c r="DA14" s="24">
        <f t="shared" si="21"/>
        <v>0</v>
      </c>
      <c r="DB14" s="24">
        <f t="shared" si="22"/>
        <v>1</v>
      </c>
      <c r="DC14" s="18"/>
      <c r="DD14" s="10">
        <v>1</v>
      </c>
      <c r="DE14" s="12">
        <v>1.04</v>
      </c>
      <c r="DF14" s="22">
        <v>0</v>
      </c>
      <c r="DG14" s="12">
        <v>0</v>
      </c>
      <c r="DH14" s="22">
        <v>1</v>
      </c>
      <c r="DI14" s="12">
        <v>3.7</v>
      </c>
      <c r="DJ14" s="24">
        <f t="shared" si="23"/>
        <v>0</v>
      </c>
      <c r="DK14" s="24">
        <f t="shared" si="24"/>
        <v>1</v>
      </c>
      <c r="DL14" s="18"/>
      <c r="DM14" s="10">
        <v>0</v>
      </c>
      <c r="DN14" s="12">
        <v>0</v>
      </c>
      <c r="DO14" s="22">
        <v>0</v>
      </c>
      <c r="DP14" s="12">
        <v>0</v>
      </c>
      <c r="DQ14" s="22">
        <v>0</v>
      </c>
      <c r="DR14" s="12">
        <v>0</v>
      </c>
      <c r="DS14" s="24" t="e">
        <f t="shared" si="25"/>
        <v>#DIV/0!</v>
      </c>
      <c r="DT14" s="24" t="e">
        <f t="shared" si="26"/>
        <v>#DIV/0!</v>
      </c>
      <c r="DU14" s="18"/>
      <c r="DV14" s="10">
        <v>1</v>
      </c>
      <c r="DW14" s="12">
        <v>0.14000000000000001</v>
      </c>
      <c r="DX14" s="22">
        <v>1</v>
      </c>
      <c r="DY14" s="12">
        <v>0.18</v>
      </c>
      <c r="DZ14" s="22">
        <v>0</v>
      </c>
      <c r="EA14" s="12">
        <v>0</v>
      </c>
      <c r="EB14" s="24">
        <f t="shared" si="27"/>
        <v>1</v>
      </c>
      <c r="EC14" s="24">
        <f t="shared" si="28"/>
        <v>0</v>
      </c>
      <c r="ED14" s="18"/>
      <c r="EE14" s="10">
        <v>1</v>
      </c>
      <c r="EF14" s="12">
        <v>0.3</v>
      </c>
      <c r="EG14" s="22">
        <v>0</v>
      </c>
      <c r="EH14" s="12">
        <v>0</v>
      </c>
      <c r="EI14" s="22">
        <v>1</v>
      </c>
      <c r="EJ14" s="12">
        <v>0.91</v>
      </c>
      <c r="EK14" s="24">
        <f t="shared" si="29"/>
        <v>0</v>
      </c>
      <c r="EL14" s="24">
        <f t="shared" si="30"/>
        <v>1</v>
      </c>
      <c r="EM14" s="18"/>
      <c r="EN14" s="10">
        <v>0</v>
      </c>
      <c r="EO14" s="12">
        <v>0</v>
      </c>
      <c r="EP14" s="22">
        <v>0</v>
      </c>
      <c r="EQ14" s="12">
        <v>0</v>
      </c>
      <c r="ER14" s="22">
        <v>0</v>
      </c>
      <c r="ES14" s="12">
        <v>0</v>
      </c>
      <c r="ET14" s="24" t="e">
        <f t="shared" si="31"/>
        <v>#DIV/0!</v>
      </c>
      <c r="EU14" s="24" t="e">
        <f t="shared" si="32"/>
        <v>#DIV/0!</v>
      </c>
      <c r="EV14" s="18"/>
      <c r="EW14" s="10">
        <v>1</v>
      </c>
      <c r="EX14" s="12">
        <v>0.37</v>
      </c>
      <c r="EY14" s="22">
        <v>1</v>
      </c>
      <c r="EZ14" s="12">
        <v>0.63</v>
      </c>
      <c r="FA14" s="22">
        <v>0</v>
      </c>
      <c r="FB14" s="12">
        <v>0</v>
      </c>
      <c r="FC14" s="24">
        <f t="shared" si="33"/>
        <v>1</v>
      </c>
      <c r="FD14" s="24">
        <f t="shared" si="34"/>
        <v>0</v>
      </c>
      <c r="FE14" s="18"/>
      <c r="FF14" s="10">
        <v>1</v>
      </c>
      <c r="FG14" s="12">
        <v>0.21</v>
      </c>
      <c r="FH14" s="22">
        <v>0</v>
      </c>
      <c r="FI14" s="12">
        <v>0</v>
      </c>
      <c r="FJ14" s="22">
        <v>1</v>
      </c>
      <c r="FK14" s="12">
        <v>0.68</v>
      </c>
      <c r="FL14" s="24">
        <f t="shared" si="35"/>
        <v>0</v>
      </c>
      <c r="FM14" s="24">
        <f t="shared" si="36"/>
        <v>1</v>
      </c>
    </row>
    <row r="15" spans="1:169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37"/>
        <v>0.39691724972381504</v>
      </c>
      <c r="F15" s="23">
        <v>22557</v>
      </c>
      <c r="G15" s="25">
        <f t="shared" si="0"/>
        <v>0.5933242148455995</v>
      </c>
      <c r="H15" s="18"/>
      <c r="I15" s="11">
        <v>221</v>
      </c>
      <c r="J15" s="13">
        <v>0.88</v>
      </c>
      <c r="K15" s="23">
        <v>90</v>
      </c>
      <c r="L15" s="13">
        <v>0.57999999999999996</v>
      </c>
      <c r="M15" s="23">
        <v>129</v>
      </c>
      <c r="N15" s="13">
        <v>1.33</v>
      </c>
      <c r="O15" s="25">
        <f t="shared" si="1"/>
        <v>0.40723981900452488</v>
      </c>
      <c r="P15" s="25">
        <f t="shared" si="2"/>
        <v>0.58371040723981904</v>
      </c>
      <c r="Q15" s="18"/>
      <c r="R15" s="11">
        <v>96</v>
      </c>
      <c r="S15" s="13">
        <v>1.06</v>
      </c>
      <c r="T15" s="23">
        <v>57</v>
      </c>
      <c r="U15" s="13">
        <v>1.1499999999999999</v>
      </c>
      <c r="V15" s="23">
        <v>39</v>
      </c>
      <c r="W15" s="13">
        <v>0.96</v>
      </c>
      <c r="X15" s="25">
        <f t="shared" si="3"/>
        <v>0.59375</v>
      </c>
      <c r="Y15" s="25">
        <f t="shared" si="4"/>
        <v>0.40625</v>
      </c>
      <c r="Z15" s="18"/>
      <c r="AA15" s="11">
        <v>16</v>
      </c>
      <c r="AB15" s="13">
        <v>0.85</v>
      </c>
      <c r="AC15" s="23">
        <v>0</v>
      </c>
      <c r="AD15" s="13">
        <v>0</v>
      </c>
      <c r="AE15" s="23">
        <v>16</v>
      </c>
      <c r="AF15" s="13">
        <v>1.84</v>
      </c>
      <c r="AG15" s="25">
        <f t="shared" si="5"/>
        <v>0</v>
      </c>
      <c r="AH15" s="25">
        <f t="shared" si="6"/>
        <v>1</v>
      </c>
      <c r="AI15" s="18"/>
      <c r="AJ15" s="11">
        <v>2</v>
      </c>
      <c r="AK15" s="13">
        <v>0.18</v>
      </c>
      <c r="AL15" s="23">
        <v>1</v>
      </c>
      <c r="AM15" s="13">
        <v>0.14000000000000001</v>
      </c>
      <c r="AN15" s="23">
        <v>1</v>
      </c>
      <c r="AO15" s="13">
        <v>0.28000000000000003</v>
      </c>
      <c r="AP15" s="25">
        <f t="shared" si="7"/>
        <v>0.5</v>
      </c>
      <c r="AQ15" s="25">
        <f t="shared" si="8"/>
        <v>0.5</v>
      </c>
      <c r="AR15" s="18"/>
      <c r="AS15" s="11">
        <v>4</v>
      </c>
      <c r="AT15" s="13">
        <v>0.34</v>
      </c>
      <c r="AU15" s="23">
        <v>1</v>
      </c>
      <c r="AV15" s="13">
        <v>0.13</v>
      </c>
      <c r="AW15" s="23">
        <v>3</v>
      </c>
      <c r="AX15" s="13">
        <v>0.79</v>
      </c>
      <c r="AY15" s="25">
        <f t="shared" si="9"/>
        <v>0.25</v>
      </c>
      <c r="AZ15" s="25">
        <f t="shared" si="10"/>
        <v>0.75</v>
      </c>
      <c r="BA15" s="18"/>
      <c r="BB15" s="11">
        <v>5</v>
      </c>
      <c r="BC15" s="13">
        <v>0.61</v>
      </c>
      <c r="BD15" s="23">
        <v>1</v>
      </c>
      <c r="BE15" s="13">
        <v>0.18</v>
      </c>
      <c r="BF15" s="23">
        <v>4</v>
      </c>
      <c r="BG15" s="13">
        <v>1.58</v>
      </c>
      <c r="BH15" s="25">
        <f t="shared" si="11"/>
        <v>0.2</v>
      </c>
      <c r="BI15" s="25">
        <f t="shared" si="12"/>
        <v>0.8</v>
      </c>
      <c r="BJ15" s="18"/>
      <c r="BK15" s="11">
        <v>15</v>
      </c>
      <c r="BL15" s="13">
        <v>0.64</v>
      </c>
      <c r="BM15" s="23">
        <v>4</v>
      </c>
      <c r="BN15" s="13">
        <v>0.26</v>
      </c>
      <c r="BO15" s="23">
        <v>11</v>
      </c>
      <c r="BP15" s="13">
        <v>1.35</v>
      </c>
      <c r="BQ15" s="25">
        <f t="shared" si="13"/>
        <v>0.26666666666666666</v>
      </c>
      <c r="BR15" s="25">
        <f t="shared" si="14"/>
        <v>0.73333333333333328</v>
      </c>
      <c r="BS15" s="18"/>
      <c r="BT15" s="11">
        <v>7</v>
      </c>
      <c r="BU15" s="13">
        <v>0.88</v>
      </c>
      <c r="BV15" s="23">
        <v>3</v>
      </c>
      <c r="BW15" s="13">
        <v>0.56000000000000005</v>
      </c>
      <c r="BX15" s="23">
        <v>4</v>
      </c>
      <c r="BY15" s="13">
        <v>1.57</v>
      </c>
      <c r="BZ15" s="25">
        <f t="shared" si="15"/>
        <v>0.42857142857142855</v>
      </c>
      <c r="CA15" s="25">
        <f t="shared" si="16"/>
        <v>0.5714285714285714</v>
      </c>
      <c r="CB15" s="18"/>
      <c r="CC15" s="11">
        <v>9</v>
      </c>
      <c r="CD15" s="13">
        <v>0.33</v>
      </c>
      <c r="CE15" s="23">
        <v>3</v>
      </c>
      <c r="CF15" s="13">
        <v>0.16</v>
      </c>
      <c r="CG15" s="23">
        <v>6</v>
      </c>
      <c r="CH15" s="13">
        <v>0.67</v>
      </c>
      <c r="CI15" s="25">
        <f t="shared" si="17"/>
        <v>0.33333333333333331</v>
      </c>
      <c r="CJ15" s="25">
        <f t="shared" si="18"/>
        <v>0.66666666666666663</v>
      </c>
      <c r="CK15" s="18"/>
      <c r="CL15" s="11">
        <v>32</v>
      </c>
      <c r="CM15" s="13">
        <v>1.42</v>
      </c>
      <c r="CN15" s="23">
        <v>11</v>
      </c>
      <c r="CO15" s="13">
        <v>0.79</v>
      </c>
      <c r="CP15" s="23">
        <v>20</v>
      </c>
      <c r="CQ15" s="13">
        <v>2.35</v>
      </c>
      <c r="CR15" s="25">
        <f t="shared" si="19"/>
        <v>0.34375</v>
      </c>
      <c r="CS15" s="25">
        <f t="shared" si="20"/>
        <v>0.625</v>
      </c>
      <c r="CT15" s="18"/>
      <c r="CU15" s="11">
        <v>11</v>
      </c>
      <c r="CV15" s="13">
        <v>2.0099999999999998</v>
      </c>
      <c r="CW15" s="23">
        <v>3</v>
      </c>
      <c r="CX15" s="13">
        <v>0.8</v>
      </c>
      <c r="CY15" s="23">
        <v>8</v>
      </c>
      <c r="CZ15" s="13">
        <v>4.7300000000000004</v>
      </c>
      <c r="DA15" s="25">
        <f t="shared" si="21"/>
        <v>0.27272727272727271</v>
      </c>
      <c r="DB15" s="25">
        <f t="shared" si="22"/>
        <v>0.72727272727272729</v>
      </c>
      <c r="DC15" s="18"/>
      <c r="DD15" s="11">
        <v>1</v>
      </c>
      <c r="DE15" s="13">
        <v>1.04</v>
      </c>
      <c r="DF15" s="23">
        <v>1</v>
      </c>
      <c r="DG15" s="13">
        <v>1.47</v>
      </c>
      <c r="DH15" s="23">
        <v>0</v>
      </c>
      <c r="DI15" s="13">
        <v>0</v>
      </c>
      <c r="DJ15" s="25">
        <f t="shared" si="23"/>
        <v>1</v>
      </c>
      <c r="DK15" s="25">
        <f t="shared" si="24"/>
        <v>0</v>
      </c>
      <c r="DL15" s="18"/>
      <c r="DM15" s="11">
        <v>1</v>
      </c>
      <c r="DN15" s="13">
        <v>0.39</v>
      </c>
      <c r="DO15" s="23">
        <v>0</v>
      </c>
      <c r="DP15" s="13">
        <v>0</v>
      </c>
      <c r="DQ15" s="23">
        <v>0</v>
      </c>
      <c r="DR15" s="13">
        <v>0</v>
      </c>
      <c r="DS15" s="25">
        <f t="shared" si="25"/>
        <v>0</v>
      </c>
      <c r="DT15" s="25">
        <f t="shared" si="26"/>
        <v>0</v>
      </c>
      <c r="DU15" s="18"/>
      <c r="DV15" s="11">
        <v>9</v>
      </c>
      <c r="DW15" s="13">
        <v>1.24</v>
      </c>
      <c r="DX15" s="23">
        <v>3</v>
      </c>
      <c r="DY15" s="13">
        <v>0.55000000000000004</v>
      </c>
      <c r="DZ15" s="23">
        <v>6</v>
      </c>
      <c r="EA15" s="13">
        <v>3.39</v>
      </c>
      <c r="EB15" s="25">
        <f t="shared" si="27"/>
        <v>0.33333333333333331</v>
      </c>
      <c r="EC15" s="25">
        <f t="shared" si="28"/>
        <v>0.66666666666666663</v>
      </c>
      <c r="ED15" s="18"/>
      <c r="EE15" s="11">
        <v>3</v>
      </c>
      <c r="EF15" s="13">
        <v>0.9</v>
      </c>
      <c r="EG15" s="23">
        <v>0</v>
      </c>
      <c r="EH15" s="13">
        <v>0</v>
      </c>
      <c r="EI15" s="23">
        <v>3</v>
      </c>
      <c r="EJ15" s="13">
        <v>2.73</v>
      </c>
      <c r="EK15" s="25">
        <f t="shared" si="29"/>
        <v>0</v>
      </c>
      <c r="EL15" s="25">
        <f t="shared" si="30"/>
        <v>1</v>
      </c>
      <c r="EM15" s="18"/>
      <c r="EN15" s="11">
        <v>1</v>
      </c>
      <c r="EO15" s="13">
        <v>0.3</v>
      </c>
      <c r="EP15" s="23">
        <v>0</v>
      </c>
      <c r="EQ15" s="13">
        <v>0</v>
      </c>
      <c r="ER15" s="23">
        <v>1</v>
      </c>
      <c r="ES15" s="13">
        <v>0.87</v>
      </c>
      <c r="ET15" s="25">
        <f t="shared" si="31"/>
        <v>0</v>
      </c>
      <c r="EU15" s="25">
        <f t="shared" si="32"/>
        <v>1</v>
      </c>
      <c r="EV15" s="18"/>
      <c r="EW15" s="11">
        <v>2</v>
      </c>
      <c r="EX15" s="13">
        <v>0.74</v>
      </c>
      <c r="EY15" s="23">
        <v>2</v>
      </c>
      <c r="EZ15" s="13">
        <v>1.26</v>
      </c>
      <c r="FA15" s="23">
        <v>0</v>
      </c>
      <c r="FB15" s="13">
        <v>0</v>
      </c>
      <c r="FC15" s="25">
        <f t="shared" si="33"/>
        <v>1</v>
      </c>
      <c r="FD15" s="25">
        <f t="shared" si="34"/>
        <v>0</v>
      </c>
      <c r="FE15" s="18"/>
      <c r="FF15" s="11">
        <v>7</v>
      </c>
      <c r="FG15" s="13">
        <v>1.46</v>
      </c>
      <c r="FH15" s="23">
        <v>0</v>
      </c>
      <c r="FI15" s="13">
        <v>0</v>
      </c>
      <c r="FJ15" s="23">
        <v>7</v>
      </c>
      <c r="FK15" s="13">
        <v>4.7300000000000004</v>
      </c>
      <c r="FL15" s="25">
        <f t="shared" si="35"/>
        <v>0</v>
      </c>
      <c r="FM15" s="25">
        <f t="shared" si="36"/>
        <v>1</v>
      </c>
    </row>
    <row r="16" spans="1:169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6462</v>
      </c>
      <c r="J16" s="12">
        <v>25.68</v>
      </c>
      <c r="K16" s="22">
        <v>3708</v>
      </c>
      <c r="L16" s="12">
        <v>23.99</v>
      </c>
      <c r="M16" s="22">
        <v>2745</v>
      </c>
      <c r="N16" s="12">
        <v>28.4</v>
      </c>
      <c r="O16" s="24">
        <f t="shared" si="1"/>
        <v>0.57381615598885793</v>
      </c>
      <c r="P16" s="24">
        <f t="shared" si="2"/>
        <v>0.42479108635097496</v>
      </c>
      <c r="Q16" s="18"/>
      <c r="R16" s="10">
        <v>2423</v>
      </c>
      <c r="S16" s="12">
        <v>26.82</v>
      </c>
      <c r="T16" s="22">
        <v>1185</v>
      </c>
      <c r="U16" s="12">
        <v>23.95</v>
      </c>
      <c r="V16" s="22">
        <v>1235</v>
      </c>
      <c r="W16" s="12">
        <v>30.3</v>
      </c>
      <c r="X16" s="24">
        <f t="shared" si="3"/>
        <v>0.48906314486174163</v>
      </c>
      <c r="Y16" s="24">
        <f t="shared" si="4"/>
        <v>0.50969872059430454</v>
      </c>
      <c r="Z16" s="18"/>
      <c r="AA16" s="10">
        <v>505</v>
      </c>
      <c r="AB16" s="12">
        <v>26.96</v>
      </c>
      <c r="AC16" s="22">
        <v>234</v>
      </c>
      <c r="AD16" s="12">
        <v>23.35</v>
      </c>
      <c r="AE16" s="22">
        <v>271</v>
      </c>
      <c r="AF16" s="12">
        <v>31.19</v>
      </c>
      <c r="AG16" s="24">
        <f t="shared" si="5"/>
        <v>0.46336633663366339</v>
      </c>
      <c r="AH16" s="24">
        <f t="shared" si="6"/>
        <v>0.53663366336633667</v>
      </c>
      <c r="AI16" s="18"/>
      <c r="AJ16" s="10">
        <v>316</v>
      </c>
      <c r="AK16" s="12">
        <v>28.91</v>
      </c>
      <c r="AL16" s="22">
        <v>198</v>
      </c>
      <c r="AM16" s="12">
        <v>27.01</v>
      </c>
      <c r="AN16" s="22">
        <v>117</v>
      </c>
      <c r="AO16" s="12">
        <v>32.68</v>
      </c>
      <c r="AP16" s="24">
        <f t="shared" si="7"/>
        <v>0.62658227848101267</v>
      </c>
      <c r="AQ16" s="24">
        <f t="shared" si="8"/>
        <v>0.370253164556962</v>
      </c>
      <c r="AR16" s="18"/>
      <c r="AS16" s="10">
        <v>287</v>
      </c>
      <c r="AT16" s="12">
        <v>24.26</v>
      </c>
      <c r="AU16" s="22">
        <v>199</v>
      </c>
      <c r="AV16" s="12">
        <v>24.94</v>
      </c>
      <c r="AW16" s="22">
        <v>88</v>
      </c>
      <c r="AX16" s="12">
        <v>23.04</v>
      </c>
      <c r="AY16" s="24">
        <f t="shared" si="9"/>
        <v>0.69337979094076652</v>
      </c>
      <c r="AZ16" s="24">
        <f t="shared" si="10"/>
        <v>0.30662020905923343</v>
      </c>
      <c r="BA16" s="18"/>
      <c r="BB16" s="10">
        <v>210</v>
      </c>
      <c r="BC16" s="12">
        <v>25.7</v>
      </c>
      <c r="BD16" s="22">
        <v>141</v>
      </c>
      <c r="BE16" s="12">
        <v>25.13</v>
      </c>
      <c r="BF16" s="22">
        <v>69</v>
      </c>
      <c r="BG16" s="12">
        <v>27.27</v>
      </c>
      <c r="BH16" s="24">
        <f t="shared" si="11"/>
        <v>0.67142857142857137</v>
      </c>
      <c r="BI16" s="24">
        <f t="shared" si="12"/>
        <v>0.32857142857142857</v>
      </c>
      <c r="BJ16" s="18"/>
      <c r="BK16" s="10">
        <v>480</v>
      </c>
      <c r="BL16" s="12">
        <v>20.55</v>
      </c>
      <c r="BM16" s="22">
        <v>254</v>
      </c>
      <c r="BN16" s="12">
        <v>16.75</v>
      </c>
      <c r="BO16" s="22">
        <v>225</v>
      </c>
      <c r="BP16" s="12">
        <v>27.64</v>
      </c>
      <c r="BQ16" s="24">
        <f t="shared" si="13"/>
        <v>0.52916666666666667</v>
      </c>
      <c r="BR16" s="24">
        <f t="shared" si="14"/>
        <v>0.46875</v>
      </c>
      <c r="BS16" s="18"/>
      <c r="BT16" s="10">
        <v>194</v>
      </c>
      <c r="BU16" s="12">
        <v>24.4</v>
      </c>
      <c r="BV16" s="22">
        <v>132</v>
      </c>
      <c r="BW16" s="12">
        <v>24.44</v>
      </c>
      <c r="BX16" s="22">
        <v>62</v>
      </c>
      <c r="BY16" s="12">
        <v>24.31</v>
      </c>
      <c r="BZ16" s="24">
        <f t="shared" si="15"/>
        <v>0.68041237113402064</v>
      </c>
      <c r="CA16" s="24">
        <f t="shared" si="16"/>
        <v>0.31958762886597936</v>
      </c>
      <c r="CB16" s="18"/>
      <c r="CC16" s="10">
        <v>755</v>
      </c>
      <c r="CD16" s="12">
        <v>27.45</v>
      </c>
      <c r="CE16" s="22">
        <v>500</v>
      </c>
      <c r="CF16" s="12">
        <v>26.97</v>
      </c>
      <c r="CG16" s="22">
        <v>253</v>
      </c>
      <c r="CH16" s="12">
        <v>28.4</v>
      </c>
      <c r="CI16" s="24">
        <f t="shared" si="17"/>
        <v>0.66225165562913912</v>
      </c>
      <c r="CJ16" s="24">
        <f t="shared" si="18"/>
        <v>0.33509933774834438</v>
      </c>
      <c r="CK16" s="18"/>
      <c r="CL16" s="10">
        <v>565</v>
      </c>
      <c r="CM16" s="12">
        <v>25.09</v>
      </c>
      <c r="CN16" s="22">
        <v>352</v>
      </c>
      <c r="CO16" s="12">
        <v>25.2</v>
      </c>
      <c r="CP16" s="22">
        <v>213</v>
      </c>
      <c r="CQ16" s="12">
        <v>25.03</v>
      </c>
      <c r="CR16" s="24">
        <f t="shared" si="19"/>
        <v>0.62300884955752212</v>
      </c>
      <c r="CS16" s="24">
        <f t="shared" si="20"/>
        <v>0.37699115044247788</v>
      </c>
      <c r="CT16" s="18"/>
      <c r="CU16" s="10">
        <v>124</v>
      </c>
      <c r="CV16" s="12">
        <v>22.71</v>
      </c>
      <c r="CW16" s="22">
        <v>83</v>
      </c>
      <c r="CX16" s="12">
        <v>22.02</v>
      </c>
      <c r="CY16" s="22">
        <v>41</v>
      </c>
      <c r="CZ16" s="12">
        <v>24.26</v>
      </c>
      <c r="DA16" s="24">
        <f t="shared" si="21"/>
        <v>0.66935483870967738</v>
      </c>
      <c r="DB16" s="24">
        <f t="shared" si="22"/>
        <v>0.33064516129032256</v>
      </c>
      <c r="DC16" s="18"/>
      <c r="DD16" s="10">
        <v>21</v>
      </c>
      <c r="DE16" s="12">
        <v>21.88</v>
      </c>
      <c r="DF16" s="22">
        <v>18</v>
      </c>
      <c r="DG16" s="12">
        <v>26.47</v>
      </c>
      <c r="DH16" s="22">
        <v>3</v>
      </c>
      <c r="DI16" s="12">
        <v>11.11</v>
      </c>
      <c r="DJ16" s="24">
        <f t="shared" si="23"/>
        <v>0.8571428571428571</v>
      </c>
      <c r="DK16" s="24">
        <f t="shared" si="24"/>
        <v>0.14285714285714285</v>
      </c>
      <c r="DL16" s="18"/>
      <c r="DM16" s="10">
        <v>70</v>
      </c>
      <c r="DN16" s="12">
        <v>27.45</v>
      </c>
      <c r="DO16" s="22">
        <v>55</v>
      </c>
      <c r="DP16" s="12">
        <v>28.95</v>
      </c>
      <c r="DQ16" s="22">
        <v>14</v>
      </c>
      <c r="DR16" s="12">
        <v>22.58</v>
      </c>
      <c r="DS16" s="24">
        <f t="shared" si="25"/>
        <v>0.7857142857142857</v>
      </c>
      <c r="DT16" s="24">
        <f t="shared" si="26"/>
        <v>0.2</v>
      </c>
      <c r="DU16" s="18"/>
      <c r="DV16" s="10">
        <v>178</v>
      </c>
      <c r="DW16" s="12">
        <v>24.48</v>
      </c>
      <c r="DX16" s="22">
        <v>137</v>
      </c>
      <c r="DY16" s="12">
        <v>24.91</v>
      </c>
      <c r="DZ16" s="22">
        <v>41</v>
      </c>
      <c r="EA16" s="12">
        <v>23.16</v>
      </c>
      <c r="EB16" s="24">
        <f t="shared" si="27"/>
        <v>0.7696629213483146</v>
      </c>
      <c r="EC16" s="24">
        <f t="shared" si="28"/>
        <v>0.2303370786516854</v>
      </c>
      <c r="ED16" s="18"/>
      <c r="EE16" s="10">
        <v>89</v>
      </c>
      <c r="EF16" s="12">
        <v>26.65</v>
      </c>
      <c r="EG16" s="22">
        <v>64</v>
      </c>
      <c r="EH16" s="12">
        <v>28.57</v>
      </c>
      <c r="EI16" s="22">
        <v>25</v>
      </c>
      <c r="EJ16" s="12">
        <v>22.73</v>
      </c>
      <c r="EK16" s="24">
        <f t="shared" si="29"/>
        <v>0.7191011235955056</v>
      </c>
      <c r="EL16" s="24">
        <f t="shared" si="30"/>
        <v>0.2808988764044944</v>
      </c>
      <c r="EM16" s="18"/>
      <c r="EN16" s="10">
        <v>66</v>
      </c>
      <c r="EO16" s="12">
        <v>20.12</v>
      </c>
      <c r="EP16" s="22">
        <v>44</v>
      </c>
      <c r="EQ16" s="12">
        <v>20.75</v>
      </c>
      <c r="ER16" s="22">
        <v>22</v>
      </c>
      <c r="ES16" s="12">
        <v>19.13</v>
      </c>
      <c r="ET16" s="24">
        <f t="shared" si="31"/>
        <v>0.66666666666666663</v>
      </c>
      <c r="EU16" s="24">
        <f t="shared" si="32"/>
        <v>0.33333333333333331</v>
      </c>
      <c r="EV16" s="18"/>
      <c r="EW16" s="10">
        <v>52</v>
      </c>
      <c r="EX16" s="12">
        <v>19.260000000000002</v>
      </c>
      <c r="EY16" s="22">
        <v>27</v>
      </c>
      <c r="EZ16" s="12">
        <v>16.98</v>
      </c>
      <c r="FA16" s="22">
        <v>24</v>
      </c>
      <c r="FB16" s="12">
        <v>22.43</v>
      </c>
      <c r="FC16" s="24">
        <f t="shared" si="33"/>
        <v>0.51923076923076927</v>
      </c>
      <c r="FD16" s="24">
        <f t="shared" si="34"/>
        <v>0.46153846153846156</v>
      </c>
      <c r="FE16" s="18"/>
      <c r="FF16" s="10">
        <v>127</v>
      </c>
      <c r="FG16" s="12">
        <v>26.57</v>
      </c>
      <c r="FH16" s="22">
        <v>85</v>
      </c>
      <c r="FI16" s="12">
        <v>25.76</v>
      </c>
      <c r="FJ16" s="22">
        <v>42</v>
      </c>
      <c r="FK16" s="12">
        <v>28.38</v>
      </c>
      <c r="FL16" s="24">
        <f t="shared" si="35"/>
        <v>0.6692913385826772</v>
      </c>
      <c r="FM16" s="24">
        <f t="shared" si="36"/>
        <v>0.33070866141732286</v>
      </c>
    </row>
    <row r="17" spans="1:169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37"/>
        <v>0.21304327441511556</v>
      </c>
      <c r="F17" s="23">
        <v>16772</v>
      </c>
      <c r="G17" s="25">
        <f t="shared" si="0"/>
        <v>0.78634722678043978</v>
      </c>
      <c r="H17" s="18"/>
      <c r="I17" s="11">
        <v>218</v>
      </c>
      <c r="J17" s="13">
        <v>0.87</v>
      </c>
      <c r="K17" s="23">
        <v>64</v>
      </c>
      <c r="L17" s="13">
        <v>0.41</v>
      </c>
      <c r="M17" s="23">
        <v>154</v>
      </c>
      <c r="N17" s="13">
        <v>1.59</v>
      </c>
      <c r="O17" s="25">
        <f t="shared" si="1"/>
        <v>0.29357798165137616</v>
      </c>
      <c r="P17" s="25">
        <f t="shared" si="2"/>
        <v>0.70642201834862384</v>
      </c>
      <c r="Q17" s="18"/>
      <c r="R17" s="11">
        <v>116</v>
      </c>
      <c r="S17" s="13">
        <v>1.28</v>
      </c>
      <c r="T17" s="23">
        <v>31</v>
      </c>
      <c r="U17" s="13">
        <v>0.63</v>
      </c>
      <c r="V17" s="23">
        <v>85</v>
      </c>
      <c r="W17" s="13">
        <v>2.09</v>
      </c>
      <c r="X17" s="25">
        <f t="shared" si="3"/>
        <v>0.26724137931034481</v>
      </c>
      <c r="Y17" s="25">
        <f t="shared" si="4"/>
        <v>0.73275862068965514</v>
      </c>
      <c r="Z17" s="18"/>
      <c r="AA17" s="11">
        <v>22</v>
      </c>
      <c r="AB17" s="13">
        <v>1.17</v>
      </c>
      <c r="AC17" s="23">
        <v>6</v>
      </c>
      <c r="AD17" s="13">
        <v>0.6</v>
      </c>
      <c r="AE17" s="23">
        <v>16</v>
      </c>
      <c r="AF17" s="13">
        <v>1.84</v>
      </c>
      <c r="AG17" s="25">
        <f t="shared" si="5"/>
        <v>0.27272727272727271</v>
      </c>
      <c r="AH17" s="25">
        <f t="shared" si="6"/>
        <v>0.72727272727272729</v>
      </c>
      <c r="AI17" s="18"/>
      <c r="AJ17" s="11">
        <v>11</v>
      </c>
      <c r="AK17" s="13">
        <v>1.01</v>
      </c>
      <c r="AL17" s="23">
        <v>4</v>
      </c>
      <c r="AM17" s="13">
        <v>0.55000000000000004</v>
      </c>
      <c r="AN17" s="23">
        <v>7</v>
      </c>
      <c r="AO17" s="13">
        <v>1.96</v>
      </c>
      <c r="AP17" s="25">
        <f t="shared" si="7"/>
        <v>0.36363636363636365</v>
      </c>
      <c r="AQ17" s="25">
        <f t="shared" si="8"/>
        <v>0.63636363636363635</v>
      </c>
      <c r="AR17" s="18"/>
      <c r="AS17" s="11">
        <v>6</v>
      </c>
      <c r="AT17" s="13">
        <v>0.51</v>
      </c>
      <c r="AU17" s="23">
        <v>1</v>
      </c>
      <c r="AV17" s="13">
        <v>0.13</v>
      </c>
      <c r="AW17" s="23">
        <v>5</v>
      </c>
      <c r="AX17" s="13">
        <v>1.31</v>
      </c>
      <c r="AY17" s="25">
        <f t="shared" si="9"/>
        <v>0.16666666666666666</v>
      </c>
      <c r="AZ17" s="25">
        <f t="shared" si="10"/>
        <v>0.83333333333333337</v>
      </c>
      <c r="BA17" s="18"/>
      <c r="BB17" s="11">
        <v>6</v>
      </c>
      <c r="BC17" s="13">
        <v>0.73</v>
      </c>
      <c r="BD17" s="23">
        <v>2</v>
      </c>
      <c r="BE17" s="13">
        <v>0.36</v>
      </c>
      <c r="BF17" s="23">
        <v>4</v>
      </c>
      <c r="BG17" s="13">
        <v>1.58</v>
      </c>
      <c r="BH17" s="25">
        <f t="shared" si="11"/>
        <v>0.33333333333333331</v>
      </c>
      <c r="BI17" s="25">
        <f t="shared" si="12"/>
        <v>0.66666666666666663</v>
      </c>
      <c r="BJ17" s="18"/>
      <c r="BK17" s="11">
        <v>11</v>
      </c>
      <c r="BL17" s="13">
        <v>0.47</v>
      </c>
      <c r="BM17" s="23">
        <v>5</v>
      </c>
      <c r="BN17" s="13">
        <v>0.33</v>
      </c>
      <c r="BO17" s="23">
        <v>6</v>
      </c>
      <c r="BP17" s="13">
        <v>0.74</v>
      </c>
      <c r="BQ17" s="25">
        <f t="shared" si="13"/>
        <v>0.45454545454545453</v>
      </c>
      <c r="BR17" s="25">
        <f t="shared" si="14"/>
        <v>0.54545454545454541</v>
      </c>
      <c r="BS17" s="18"/>
      <c r="BT17" s="11">
        <v>4</v>
      </c>
      <c r="BU17" s="13">
        <v>0.5</v>
      </c>
      <c r="BV17" s="23">
        <v>2</v>
      </c>
      <c r="BW17" s="13">
        <v>0.37</v>
      </c>
      <c r="BX17" s="23">
        <v>2</v>
      </c>
      <c r="BY17" s="13">
        <v>0.78</v>
      </c>
      <c r="BZ17" s="25">
        <f t="shared" si="15"/>
        <v>0.5</v>
      </c>
      <c r="CA17" s="25">
        <f t="shared" si="16"/>
        <v>0.5</v>
      </c>
      <c r="CB17" s="18"/>
      <c r="CC17" s="11">
        <v>19</v>
      </c>
      <c r="CD17" s="13">
        <v>0.69</v>
      </c>
      <c r="CE17" s="23">
        <v>3</v>
      </c>
      <c r="CF17" s="13">
        <v>0.16</v>
      </c>
      <c r="CG17" s="23">
        <v>16</v>
      </c>
      <c r="CH17" s="13">
        <v>1.8</v>
      </c>
      <c r="CI17" s="25">
        <f t="shared" si="17"/>
        <v>0.15789473684210525</v>
      </c>
      <c r="CJ17" s="25">
        <f t="shared" si="18"/>
        <v>0.84210526315789469</v>
      </c>
      <c r="CK17" s="18"/>
      <c r="CL17" s="11">
        <v>13</v>
      </c>
      <c r="CM17" s="13">
        <v>0.57999999999999996</v>
      </c>
      <c r="CN17" s="23">
        <v>7</v>
      </c>
      <c r="CO17" s="13">
        <v>0.5</v>
      </c>
      <c r="CP17" s="23">
        <v>6</v>
      </c>
      <c r="CQ17" s="13">
        <v>0.71</v>
      </c>
      <c r="CR17" s="25">
        <f t="shared" si="19"/>
        <v>0.53846153846153844</v>
      </c>
      <c r="CS17" s="25">
        <f t="shared" si="20"/>
        <v>0.46153846153846156</v>
      </c>
      <c r="CT17" s="18"/>
      <c r="CU17" s="11">
        <v>2</v>
      </c>
      <c r="CV17" s="13">
        <v>0.37</v>
      </c>
      <c r="CW17" s="23">
        <v>0</v>
      </c>
      <c r="CX17" s="13">
        <v>0</v>
      </c>
      <c r="CY17" s="23">
        <v>2</v>
      </c>
      <c r="CZ17" s="13">
        <v>1.18</v>
      </c>
      <c r="DA17" s="25">
        <f t="shared" si="21"/>
        <v>0</v>
      </c>
      <c r="DB17" s="25">
        <f t="shared" si="22"/>
        <v>1</v>
      </c>
      <c r="DC17" s="18"/>
      <c r="DD17" s="11">
        <v>0</v>
      </c>
      <c r="DE17" s="13">
        <v>0</v>
      </c>
      <c r="DF17" s="23">
        <v>0</v>
      </c>
      <c r="DG17" s="13">
        <v>0</v>
      </c>
      <c r="DH17" s="23">
        <v>0</v>
      </c>
      <c r="DI17" s="13">
        <v>0</v>
      </c>
      <c r="DJ17" s="25" t="e">
        <f t="shared" si="23"/>
        <v>#DIV/0!</v>
      </c>
      <c r="DK17" s="25" t="e">
        <f t="shared" si="24"/>
        <v>#DIV/0!</v>
      </c>
      <c r="DL17" s="18"/>
      <c r="DM17" s="11">
        <v>0</v>
      </c>
      <c r="DN17" s="13">
        <v>0</v>
      </c>
      <c r="DO17" s="23">
        <v>0</v>
      </c>
      <c r="DP17" s="13">
        <v>0</v>
      </c>
      <c r="DQ17" s="23">
        <v>0</v>
      </c>
      <c r="DR17" s="13">
        <v>0</v>
      </c>
      <c r="DS17" s="25" t="e">
        <f t="shared" si="25"/>
        <v>#DIV/0!</v>
      </c>
      <c r="DT17" s="25" t="e">
        <f t="shared" si="26"/>
        <v>#DIV/0!</v>
      </c>
      <c r="DU17" s="18"/>
      <c r="DV17" s="11">
        <v>3</v>
      </c>
      <c r="DW17" s="13">
        <v>0.41</v>
      </c>
      <c r="DX17" s="23">
        <v>3</v>
      </c>
      <c r="DY17" s="13">
        <v>0.55000000000000004</v>
      </c>
      <c r="DZ17" s="23">
        <v>0</v>
      </c>
      <c r="EA17" s="13">
        <v>0</v>
      </c>
      <c r="EB17" s="25">
        <f t="shared" si="27"/>
        <v>1</v>
      </c>
      <c r="EC17" s="25">
        <f t="shared" si="28"/>
        <v>0</v>
      </c>
      <c r="ED17" s="18"/>
      <c r="EE17" s="11">
        <v>1</v>
      </c>
      <c r="EF17" s="13">
        <v>0.3</v>
      </c>
      <c r="EG17" s="23">
        <v>0</v>
      </c>
      <c r="EH17" s="13">
        <v>0</v>
      </c>
      <c r="EI17" s="23">
        <v>1</v>
      </c>
      <c r="EJ17" s="13">
        <v>0.91</v>
      </c>
      <c r="EK17" s="25">
        <f t="shared" si="29"/>
        <v>0</v>
      </c>
      <c r="EL17" s="25">
        <f t="shared" si="30"/>
        <v>1</v>
      </c>
      <c r="EM17" s="18"/>
      <c r="EN17" s="11">
        <v>0</v>
      </c>
      <c r="EO17" s="13">
        <v>0</v>
      </c>
      <c r="EP17" s="23">
        <v>0</v>
      </c>
      <c r="EQ17" s="13">
        <v>0</v>
      </c>
      <c r="ER17" s="23">
        <v>0</v>
      </c>
      <c r="ES17" s="13">
        <v>0</v>
      </c>
      <c r="ET17" s="25" t="e">
        <f t="shared" si="31"/>
        <v>#DIV/0!</v>
      </c>
      <c r="EU17" s="25" t="e">
        <f t="shared" si="32"/>
        <v>#DIV/0!</v>
      </c>
      <c r="EV17" s="18"/>
      <c r="EW17" s="11">
        <v>0</v>
      </c>
      <c r="EX17" s="13">
        <v>0</v>
      </c>
      <c r="EY17" s="23">
        <v>0</v>
      </c>
      <c r="EZ17" s="13">
        <v>0</v>
      </c>
      <c r="FA17" s="23">
        <v>0</v>
      </c>
      <c r="FB17" s="13">
        <v>0</v>
      </c>
      <c r="FC17" s="25" t="e">
        <f t="shared" si="33"/>
        <v>#DIV/0!</v>
      </c>
      <c r="FD17" s="25" t="e">
        <f t="shared" si="34"/>
        <v>#DIV/0!</v>
      </c>
      <c r="FE17" s="18"/>
      <c r="FF17" s="11">
        <v>4</v>
      </c>
      <c r="FG17" s="13">
        <v>0.84</v>
      </c>
      <c r="FH17" s="23">
        <v>0</v>
      </c>
      <c r="FI17" s="13">
        <v>0</v>
      </c>
      <c r="FJ17" s="23">
        <v>4</v>
      </c>
      <c r="FK17" s="13">
        <v>2.7</v>
      </c>
      <c r="FL17" s="25">
        <f t="shared" si="35"/>
        <v>0</v>
      </c>
      <c r="FM17" s="25">
        <f t="shared" si="36"/>
        <v>1</v>
      </c>
    </row>
    <row r="18" spans="1:169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37"/>
        <v>0.47462428744169977</v>
      </c>
      <c r="F18" s="22">
        <v>151707</v>
      </c>
      <c r="G18" s="24">
        <f t="shared" si="0"/>
        <v>0.52412160994990498</v>
      </c>
      <c r="H18" s="18"/>
      <c r="I18" s="10">
        <v>1017</v>
      </c>
      <c r="J18" s="12">
        <v>4.04</v>
      </c>
      <c r="K18" s="22">
        <v>398</v>
      </c>
      <c r="L18" s="12">
        <v>2.57</v>
      </c>
      <c r="M18" s="22">
        <v>618</v>
      </c>
      <c r="N18" s="12">
        <v>6.39</v>
      </c>
      <c r="O18" s="24">
        <f t="shared" si="1"/>
        <v>0.39134709931170109</v>
      </c>
      <c r="P18" s="24">
        <f t="shared" si="2"/>
        <v>0.60766961651917406</v>
      </c>
      <c r="Q18" s="18"/>
      <c r="R18" s="10">
        <v>540</v>
      </c>
      <c r="S18" s="12">
        <v>5.98</v>
      </c>
      <c r="T18" s="22">
        <v>175</v>
      </c>
      <c r="U18" s="12">
        <v>3.54</v>
      </c>
      <c r="V18" s="22">
        <v>364</v>
      </c>
      <c r="W18" s="12">
        <v>8.93</v>
      </c>
      <c r="X18" s="24">
        <f t="shared" si="3"/>
        <v>0.32407407407407407</v>
      </c>
      <c r="Y18" s="24">
        <f t="shared" si="4"/>
        <v>0.67407407407407405</v>
      </c>
      <c r="Z18" s="18"/>
      <c r="AA18" s="10">
        <v>66</v>
      </c>
      <c r="AB18" s="12">
        <v>3.52</v>
      </c>
      <c r="AC18" s="22">
        <v>24</v>
      </c>
      <c r="AD18" s="12">
        <v>2.4</v>
      </c>
      <c r="AE18" s="22">
        <v>42</v>
      </c>
      <c r="AF18" s="12">
        <v>4.83</v>
      </c>
      <c r="AG18" s="24">
        <f t="shared" si="5"/>
        <v>0.36363636363636365</v>
      </c>
      <c r="AH18" s="24">
        <f t="shared" si="6"/>
        <v>0.63636363636363635</v>
      </c>
      <c r="AI18" s="18"/>
      <c r="AJ18" s="10">
        <v>61</v>
      </c>
      <c r="AK18" s="12">
        <v>5.58</v>
      </c>
      <c r="AL18" s="22">
        <v>33</v>
      </c>
      <c r="AM18" s="12">
        <v>4.5</v>
      </c>
      <c r="AN18" s="22">
        <v>28</v>
      </c>
      <c r="AO18" s="12">
        <v>7.82</v>
      </c>
      <c r="AP18" s="24">
        <f t="shared" si="7"/>
        <v>0.54098360655737709</v>
      </c>
      <c r="AQ18" s="24">
        <f t="shared" si="8"/>
        <v>0.45901639344262296</v>
      </c>
      <c r="AR18" s="18"/>
      <c r="AS18" s="10">
        <v>20</v>
      </c>
      <c r="AT18" s="12">
        <v>1.69</v>
      </c>
      <c r="AU18" s="22">
        <v>7</v>
      </c>
      <c r="AV18" s="12">
        <v>0.88</v>
      </c>
      <c r="AW18" s="22">
        <v>13</v>
      </c>
      <c r="AX18" s="12">
        <v>3.4</v>
      </c>
      <c r="AY18" s="24">
        <f t="shared" si="9"/>
        <v>0.35</v>
      </c>
      <c r="AZ18" s="24">
        <f t="shared" si="10"/>
        <v>0.65</v>
      </c>
      <c r="BA18" s="18"/>
      <c r="BB18" s="10">
        <v>13</v>
      </c>
      <c r="BC18" s="12">
        <v>1.59</v>
      </c>
      <c r="BD18" s="22">
        <v>6</v>
      </c>
      <c r="BE18" s="12">
        <v>1.07</v>
      </c>
      <c r="BF18" s="22">
        <v>7</v>
      </c>
      <c r="BG18" s="12">
        <v>2.77</v>
      </c>
      <c r="BH18" s="24">
        <f t="shared" si="11"/>
        <v>0.46153846153846156</v>
      </c>
      <c r="BI18" s="24">
        <f t="shared" si="12"/>
        <v>0.53846153846153844</v>
      </c>
      <c r="BJ18" s="18"/>
      <c r="BK18" s="10">
        <v>66</v>
      </c>
      <c r="BL18" s="12">
        <v>2.83</v>
      </c>
      <c r="BM18" s="22">
        <v>29</v>
      </c>
      <c r="BN18" s="12">
        <v>1.91</v>
      </c>
      <c r="BO18" s="22">
        <v>37</v>
      </c>
      <c r="BP18" s="12">
        <v>4.55</v>
      </c>
      <c r="BQ18" s="24">
        <f t="shared" si="13"/>
        <v>0.43939393939393939</v>
      </c>
      <c r="BR18" s="24">
        <f t="shared" si="14"/>
        <v>0.56060606060606055</v>
      </c>
      <c r="BS18" s="18"/>
      <c r="BT18" s="10">
        <v>17</v>
      </c>
      <c r="BU18" s="12">
        <v>2.14</v>
      </c>
      <c r="BV18" s="22">
        <v>8</v>
      </c>
      <c r="BW18" s="12">
        <v>1.48</v>
      </c>
      <c r="BX18" s="22">
        <v>9</v>
      </c>
      <c r="BY18" s="12">
        <v>3.53</v>
      </c>
      <c r="BZ18" s="24">
        <f t="shared" si="15"/>
        <v>0.47058823529411764</v>
      </c>
      <c r="CA18" s="24">
        <f t="shared" si="16"/>
        <v>0.52941176470588236</v>
      </c>
      <c r="CB18" s="18"/>
      <c r="CC18" s="10">
        <v>101</v>
      </c>
      <c r="CD18" s="12">
        <v>3.67</v>
      </c>
      <c r="CE18" s="22">
        <v>39</v>
      </c>
      <c r="CF18" s="12">
        <v>2.1</v>
      </c>
      <c r="CG18" s="22">
        <v>62</v>
      </c>
      <c r="CH18" s="12">
        <v>6.96</v>
      </c>
      <c r="CI18" s="24">
        <f t="shared" si="17"/>
        <v>0.38613861386138615</v>
      </c>
      <c r="CJ18" s="24">
        <f t="shared" si="18"/>
        <v>0.61386138613861385</v>
      </c>
      <c r="CK18" s="18"/>
      <c r="CL18" s="10">
        <v>56</v>
      </c>
      <c r="CM18" s="12">
        <v>2.4900000000000002</v>
      </c>
      <c r="CN18" s="22">
        <v>31</v>
      </c>
      <c r="CO18" s="12">
        <v>2.2200000000000002</v>
      </c>
      <c r="CP18" s="22">
        <v>25</v>
      </c>
      <c r="CQ18" s="12">
        <v>2.94</v>
      </c>
      <c r="CR18" s="24">
        <f t="shared" si="19"/>
        <v>0.5535714285714286</v>
      </c>
      <c r="CS18" s="24">
        <f t="shared" si="20"/>
        <v>0.44642857142857145</v>
      </c>
      <c r="CT18" s="18"/>
      <c r="CU18" s="10">
        <v>43</v>
      </c>
      <c r="CV18" s="12">
        <v>7.88</v>
      </c>
      <c r="CW18" s="22">
        <v>40</v>
      </c>
      <c r="CX18" s="12">
        <v>10.61</v>
      </c>
      <c r="CY18" s="22">
        <v>3</v>
      </c>
      <c r="CZ18" s="12">
        <v>1.78</v>
      </c>
      <c r="DA18" s="24">
        <f t="shared" si="21"/>
        <v>0.93023255813953487</v>
      </c>
      <c r="DB18" s="24">
        <f t="shared" si="22"/>
        <v>6.9767441860465115E-2</v>
      </c>
      <c r="DC18" s="18"/>
      <c r="DD18" s="10">
        <v>0</v>
      </c>
      <c r="DE18" s="12">
        <v>0</v>
      </c>
      <c r="DF18" s="22">
        <v>0</v>
      </c>
      <c r="DG18" s="12">
        <v>0</v>
      </c>
      <c r="DH18" s="22">
        <v>0</v>
      </c>
      <c r="DI18" s="12">
        <v>0</v>
      </c>
      <c r="DJ18" s="24" t="e">
        <f t="shared" si="23"/>
        <v>#DIV/0!</v>
      </c>
      <c r="DK18" s="24" t="e">
        <f t="shared" si="24"/>
        <v>#DIV/0!</v>
      </c>
      <c r="DL18" s="18"/>
      <c r="DM18" s="10">
        <v>2</v>
      </c>
      <c r="DN18" s="12">
        <v>0.78</v>
      </c>
      <c r="DO18" s="22">
        <v>2</v>
      </c>
      <c r="DP18" s="12">
        <v>1.05</v>
      </c>
      <c r="DQ18" s="22">
        <v>0</v>
      </c>
      <c r="DR18" s="12">
        <v>0</v>
      </c>
      <c r="DS18" s="24">
        <f t="shared" si="25"/>
        <v>1</v>
      </c>
      <c r="DT18" s="24">
        <f t="shared" si="26"/>
        <v>0</v>
      </c>
      <c r="DU18" s="18"/>
      <c r="DV18" s="10">
        <v>9</v>
      </c>
      <c r="DW18" s="12">
        <v>1.24</v>
      </c>
      <c r="DX18" s="22">
        <v>1</v>
      </c>
      <c r="DY18" s="12">
        <v>0.18</v>
      </c>
      <c r="DZ18" s="22">
        <v>8</v>
      </c>
      <c r="EA18" s="12">
        <v>4.5199999999999996</v>
      </c>
      <c r="EB18" s="24">
        <f t="shared" si="27"/>
        <v>0.1111111111111111</v>
      </c>
      <c r="EC18" s="24">
        <f t="shared" si="28"/>
        <v>0.88888888888888884</v>
      </c>
      <c r="ED18" s="18"/>
      <c r="EE18" s="10">
        <v>5</v>
      </c>
      <c r="EF18" s="12">
        <v>1.5</v>
      </c>
      <c r="EG18" s="22">
        <v>1</v>
      </c>
      <c r="EH18" s="12">
        <v>0.45</v>
      </c>
      <c r="EI18" s="22">
        <v>4</v>
      </c>
      <c r="EJ18" s="12">
        <v>3.64</v>
      </c>
      <c r="EK18" s="24">
        <f t="shared" si="29"/>
        <v>0.2</v>
      </c>
      <c r="EL18" s="24">
        <f t="shared" si="30"/>
        <v>0.8</v>
      </c>
      <c r="EM18" s="18"/>
      <c r="EN18" s="10">
        <v>10</v>
      </c>
      <c r="EO18" s="12">
        <v>3.05</v>
      </c>
      <c r="EP18" s="22">
        <v>2</v>
      </c>
      <c r="EQ18" s="12">
        <v>0.94</v>
      </c>
      <c r="ER18" s="22">
        <v>8</v>
      </c>
      <c r="ES18" s="12">
        <v>6.96</v>
      </c>
      <c r="ET18" s="24">
        <f t="shared" si="31"/>
        <v>0.2</v>
      </c>
      <c r="EU18" s="24">
        <f t="shared" si="32"/>
        <v>0.8</v>
      </c>
      <c r="EV18" s="18"/>
      <c r="EW18" s="10">
        <v>4</v>
      </c>
      <c r="EX18" s="12">
        <v>1.48</v>
      </c>
      <c r="EY18" s="22">
        <v>0</v>
      </c>
      <c r="EZ18" s="12">
        <v>0</v>
      </c>
      <c r="FA18" s="22">
        <v>4</v>
      </c>
      <c r="FB18" s="12">
        <v>3.74</v>
      </c>
      <c r="FC18" s="24">
        <f t="shared" si="33"/>
        <v>0</v>
      </c>
      <c r="FD18" s="24">
        <f t="shared" si="34"/>
        <v>1</v>
      </c>
      <c r="FE18" s="18"/>
      <c r="FF18" s="10">
        <v>4</v>
      </c>
      <c r="FG18" s="12">
        <v>0.84</v>
      </c>
      <c r="FH18" s="22">
        <v>0</v>
      </c>
      <c r="FI18" s="12">
        <v>0</v>
      </c>
      <c r="FJ18" s="22">
        <v>4</v>
      </c>
      <c r="FK18" s="12">
        <v>2.7</v>
      </c>
      <c r="FL18" s="24">
        <f t="shared" si="35"/>
        <v>0</v>
      </c>
      <c r="FM18" s="24">
        <f t="shared" si="36"/>
        <v>1</v>
      </c>
    </row>
    <row r="19" spans="1:169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37"/>
        <v>0.56150167192891309</v>
      </c>
      <c r="F19" s="23">
        <v>65530</v>
      </c>
      <c r="G19" s="25">
        <f t="shared" si="0"/>
        <v>0.43650000666107136</v>
      </c>
      <c r="H19" s="18"/>
      <c r="I19" s="11">
        <v>1082</v>
      </c>
      <c r="J19" s="13">
        <v>4.3</v>
      </c>
      <c r="K19" s="23">
        <v>711</v>
      </c>
      <c r="L19" s="13">
        <v>4.5999999999999996</v>
      </c>
      <c r="M19" s="23">
        <v>371</v>
      </c>
      <c r="N19" s="13">
        <v>3.84</v>
      </c>
      <c r="O19" s="25">
        <f t="shared" si="1"/>
        <v>0.65711645101663585</v>
      </c>
      <c r="P19" s="25">
        <f t="shared" si="2"/>
        <v>0.34288354898336415</v>
      </c>
      <c r="Q19" s="18"/>
      <c r="R19" s="11">
        <v>531</v>
      </c>
      <c r="S19" s="13">
        <v>5.88</v>
      </c>
      <c r="T19" s="23">
        <v>332</v>
      </c>
      <c r="U19" s="13">
        <v>6.71</v>
      </c>
      <c r="V19" s="23">
        <v>199</v>
      </c>
      <c r="W19" s="13">
        <v>4.88</v>
      </c>
      <c r="X19" s="25">
        <f t="shared" si="3"/>
        <v>0.62523540489642182</v>
      </c>
      <c r="Y19" s="25">
        <f t="shared" si="4"/>
        <v>0.37476459510357818</v>
      </c>
      <c r="Z19" s="18"/>
      <c r="AA19" s="11">
        <v>78</v>
      </c>
      <c r="AB19" s="13">
        <v>4.16</v>
      </c>
      <c r="AC19" s="23">
        <v>41</v>
      </c>
      <c r="AD19" s="13">
        <v>4.09</v>
      </c>
      <c r="AE19" s="23">
        <v>37</v>
      </c>
      <c r="AF19" s="13">
        <v>4.26</v>
      </c>
      <c r="AG19" s="25">
        <f t="shared" si="5"/>
        <v>0.52564102564102566</v>
      </c>
      <c r="AH19" s="25">
        <f t="shared" si="6"/>
        <v>0.47435897435897434</v>
      </c>
      <c r="AI19" s="18"/>
      <c r="AJ19" s="11">
        <v>50</v>
      </c>
      <c r="AK19" s="13">
        <v>4.57</v>
      </c>
      <c r="AL19" s="23">
        <v>37</v>
      </c>
      <c r="AM19" s="13">
        <v>5.05</v>
      </c>
      <c r="AN19" s="23">
        <v>13</v>
      </c>
      <c r="AO19" s="13">
        <v>3.63</v>
      </c>
      <c r="AP19" s="25">
        <f t="shared" si="7"/>
        <v>0.74</v>
      </c>
      <c r="AQ19" s="25">
        <f t="shared" si="8"/>
        <v>0.26</v>
      </c>
      <c r="AR19" s="18"/>
      <c r="AS19" s="11">
        <v>32</v>
      </c>
      <c r="AT19" s="13">
        <v>2.7</v>
      </c>
      <c r="AU19" s="23">
        <v>24</v>
      </c>
      <c r="AV19" s="13">
        <v>3.01</v>
      </c>
      <c r="AW19" s="23">
        <v>8</v>
      </c>
      <c r="AX19" s="13">
        <v>2.09</v>
      </c>
      <c r="AY19" s="25">
        <f t="shared" si="9"/>
        <v>0.75</v>
      </c>
      <c r="AZ19" s="25">
        <f t="shared" si="10"/>
        <v>0.25</v>
      </c>
      <c r="BA19" s="18"/>
      <c r="BB19" s="11">
        <v>27</v>
      </c>
      <c r="BC19" s="13">
        <v>3.3</v>
      </c>
      <c r="BD19" s="23">
        <v>21</v>
      </c>
      <c r="BE19" s="13">
        <v>3.74</v>
      </c>
      <c r="BF19" s="23">
        <v>6</v>
      </c>
      <c r="BG19" s="13">
        <v>2.37</v>
      </c>
      <c r="BH19" s="25">
        <f t="shared" si="11"/>
        <v>0.77777777777777779</v>
      </c>
      <c r="BI19" s="25">
        <f t="shared" si="12"/>
        <v>0.22222222222222221</v>
      </c>
      <c r="BJ19" s="18"/>
      <c r="BK19" s="11">
        <v>72</v>
      </c>
      <c r="BL19" s="13">
        <v>3.08</v>
      </c>
      <c r="BM19" s="23">
        <v>49</v>
      </c>
      <c r="BN19" s="13">
        <v>3.23</v>
      </c>
      <c r="BO19" s="23">
        <v>23</v>
      </c>
      <c r="BP19" s="13">
        <v>2.83</v>
      </c>
      <c r="BQ19" s="25">
        <f t="shared" si="13"/>
        <v>0.68055555555555558</v>
      </c>
      <c r="BR19" s="25">
        <f t="shared" si="14"/>
        <v>0.31944444444444442</v>
      </c>
      <c r="BS19" s="18"/>
      <c r="BT19" s="11">
        <v>24</v>
      </c>
      <c r="BU19" s="13">
        <v>3.02</v>
      </c>
      <c r="BV19" s="23">
        <v>17</v>
      </c>
      <c r="BW19" s="13">
        <v>3.15</v>
      </c>
      <c r="BX19" s="23">
        <v>7</v>
      </c>
      <c r="BY19" s="13">
        <v>2.75</v>
      </c>
      <c r="BZ19" s="25">
        <f t="shared" si="15"/>
        <v>0.70833333333333337</v>
      </c>
      <c r="CA19" s="25">
        <f t="shared" si="16"/>
        <v>0.29166666666666669</v>
      </c>
      <c r="CB19" s="18"/>
      <c r="CC19" s="11">
        <v>94</v>
      </c>
      <c r="CD19" s="13">
        <v>3.42</v>
      </c>
      <c r="CE19" s="23">
        <v>70</v>
      </c>
      <c r="CF19" s="13">
        <v>3.78</v>
      </c>
      <c r="CG19" s="23">
        <v>24</v>
      </c>
      <c r="CH19" s="13">
        <v>2.69</v>
      </c>
      <c r="CI19" s="25">
        <f t="shared" si="17"/>
        <v>0.74468085106382975</v>
      </c>
      <c r="CJ19" s="25">
        <f t="shared" si="18"/>
        <v>0.25531914893617019</v>
      </c>
      <c r="CK19" s="18"/>
      <c r="CL19" s="11">
        <v>87</v>
      </c>
      <c r="CM19" s="13">
        <v>3.86</v>
      </c>
      <c r="CN19" s="23">
        <v>59</v>
      </c>
      <c r="CO19" s="13">
        <v>4.22</v>
      </c>
      <c r="CP19" s="23">
        <v>28</v>
      </c>
      <c r="CQ19" s="13">
        <v>3.29</v>
      </c>
      <c r="CR19" s="25">
        <f t="shared" si="19"/>
        <v>0.67816091954022983</v>
      </c>
      <c r="CS19" s="25">
        <f t="shared" si="20"/>
        <v>0.32183908045977011</v>
      </c>
      <c r="CT19" s="18"/>
      <c r="CU19" s="11">
        <v>18</v>
      </c>
      <c r="CV19" s="13">
        <v>3.3</v>
      </c>
      <c r="CW19" s="23">
        <v>14</v>
      </c>
      <c r="CX19" s="13">
        <v>3.71</v>
      </c>
      <c r="CY19" s="23">
        <v>4</v>
      </c>
      <c r="CZ19" s="13">
        <v>2.37</v>
      </c>
      <c r="DA19" s="25">
        <f t="shared" si="21"/>
        <v>0.77777777777777779</v>
      </c>
      <c r="DB19" s="25">
        <f t="shared" si="22"/>
        <v>0.22222222222222221</v>
      </c>
      <c r="DC19" s="18"/>
      <c r="DD19" s="11">
        <v>4</v>
      </c>
      <c r="DE19" s="13">
        <v>4.17</v>
      </c>
      <c r="DF19" s="23">
        <v>4</v>
      </c>
      <c r="DG19" s="13">
        <v>5.88</v>
      </c>
      <c r="DH19" s="23">
        <v>0</v>
      </c>
      <c r="DI19" s="13">
        <v>0</v>
      </c>
      <c r="DJ19" s="25">
        <f t="shared" si="23"/>
        <v>1</v>
      </c>
      <c r="DK19" s="25">
        <f t="shared" si="24"/>
        <v>0</v>
      </c>
      <c r="DL19" s="18"/>
      <c r="DM19" s="11">
        <v>13</v>
      </c>
      <c r="DN19" s="13">
        <v>5.0999999999999996</v>
      </c>
      <c r="DO19" s="23">
        <v>8</v>
      </c>
      <c r="DP19" s="13">
        <v>4.21</v>
      </c>
      <c r="DQ19" s="23">
        <v>5</v>
      </c>
      <c r="DR19" s="13">
        <v>8.06</v>
      </c>
      <c r="DS19" s="25">
        <f t="shared" si="25"/>
        <v>0.61538461538461542</v>
      </c>
      <c r="DT19" s="25">
        <f t="shared" si="26"/>
        <v>0.38461538461538464</v>
      </c>
      <c r="DU19" s="18"/>
      <c r="DV19" s="11">
        <v>14</v>
      </c>
      <c r="DW19" s="13">
        <v>1.93</v>
      </c>
      <c r="DX19" s="23">
        <v>10</v>
      </c>
      <c r="DY19" s="13">
        <v>1.82</v>
      </c>
      <c r="DZ19" s="23">
        <v>4</v>
      </c>
      <c r="EA19" s="13">
        <v>2.2599999999999998</v>
      </c>
      <c r="EB19" s="25">
        <f t="shared" si="27"/>
        <v>0.7142857142857143</v>
      </c>
      <c r="EC19" s="25">
        <f t="shared" si="28"/>
        <v>0.2857142857142857</v>
      </c>
      <c r="ED19" s="18"/>
      <c r="EE19" s="11">
        <v>10</v>
      </c>
      <c r="EF19" s="13">
        <v>2.99</v>
      </c>
      <c r="EG19" s="23">
        <v>6</v>
      </c>
      <c r="EH19" s="13">
        <v>2.68</v>
      </c>
      <c r="EI19" s="23">
        <v>4</v>
      </c>
      <c r="EJ19" s="13">
        <v>3.64</v>
      </c>
      <c r="EK19" s="25">
        <f t="shared" si="29"/>
        <v>0.6</v>
      </c>
      <c r="EL19" s="25">
        <f t="shared" si="30"/>
        <v>0.4</v>
      </c>
      <c r="EM19" s="18"/>
      <c r="EN19" s="11">
        <v>9</v>
      </c>
      <c r="EO19" s="13">
        <v>2.74</v>
      </c>
      <c r="EP19" s="23">
        <v>5</v>
      </c>
      <c r="EQ19" s="13">
        <v>2.36</v>
      </c>
      <c r="ER19" s="23">
        <v>4</v>
      </c>
      <c r="ES19" s="13">
        <v>3.48</v>
      </c>
      <c r="ET19" s="25">
        <f t="shared" si="31"/>
        <v>0.55555555555555558</v>
      </c>
      <c r="EU19" s="25">
        <f t="shared" si="32"/>
        <v>0.44444444444444442</v>
      </c>
      <c r="EV19" s="18"/>
      <c r="EW19" s="11">
        <v>3</v>
      </c>
      <c r="EX19" s="13">
        <v>1.1100000000000001</v>
      </c>
      <c r="EY19" s="23">
        <v>2</v>
      </c>
      <c r="EZ19" s="13">
        <v>1.26</v>
      </c>
      <c r="FA19" s="23">
        <v>1</v>
      </c>
      <c r="FB19" s="13">
        <v>0.93</v>
      </c>
      <c r="FC19" s="25">
        <f t="shared" si="33"/>
        <v>0.66666666666666663</v>
      </c>
      <c r="FD19" s="25">
        <f t="shared" si="34"/>
        <v>0.33333333333333331</v>
      </c>
      <c r="FE19" s="18"/>
      <c r="FF19" s="11">
        <v>16</v>
      </c>
      <c r="FG19" s="13">
        <v>3.35</v>
      </c>
      <c r="FH19" s="23">
        <v>12</v>
      </c>
      <c r="FI19" s="13">
        <v>3.64</v>
      </c>
      <c r="FJ19" s="23">
        <v>4</v>
      </c>
      <c r="FK19" s="13">
        <v>2.7</v>
      </c>
      <c r="FL19" s="25">
        <f t="shared" si="35"/>
        <v>0.75</v>
      </c>
      <c r="FM19" s="25">
        <f t="shared" si="36"/>
        <v>0.25</v>
      </c>
    </row>
    <row r="20" spans="1:169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37"/>
        <v>0.83623937680588067</v>
      </c>
      <c r="F20" s="22">
        <v>65370</v>
      </c>
      <c r="G20" s="24">
        <f t="shared" si="0"/>
        <v>0.16310938334323086</v>
      </c>
      <c r="H20" s="18"/>
      <c r="I20" s="10">
        <v>3239</v>
      </c>
      <c r="J20" s="12">
        <v>12.87</v>
      </c>
      <c r="K20" s="22">
        <v>2768</v>
      </c>
      <c r="L20" s="12">
        <v>17.91</v>
      </c>
      <c r="M20" s="22">
        <v>468</v>
      </c>
      <c r="N20" s="12">
        <v>4.84</v>
      </c>
      <c r="O20" s="24">
        <f t="shared" si="1"/>
        <v>0.85458474837912934</v>
      </c>
      <c r="P20" s="24">
        <f t="shared" si="2"/>
        <v>0.14448903982710712</v>
      </c>
      <c r="Q20" s="18"/>
      <c r="R20" s="10">
        <v>1147</v>
      </c>
      <c r="S20" s="12">
        <v>12.7</v>
      </c>
      <c r="T20" s="22">
        <v>958</v>
      </c>
      <c r="U20" s="12">
        <v>19.37</v>
      </c>
      <c r="V20" s="22">
        <v>189</v>
      </c>
      <c r="W20" s="12">
        <v>4.6399999999999997</v>
      </c>
      <c r="X20" s="24">
        <f t="shared" si="3"/>
        <v>0.83522231909328681</v>
      </c>
      <c r="Y20" s="24">
        <f t="shared" si="4"/>
        <v>0.16477768090671316</v>
      </c>
      <c r="Z20" s="18"/>
      <c r="AA20" s="10">
        <v>351</v>
      </c>
      <c r="AB20" s="12">
        <v>18.739999999999998</v>
      </c>
      <c r="AC20" s="22">
        <v>280</v>
      </c>
      <c r="AD20" s="12">
        <v>27.94</v>
      </c>
      <c r="AE20" s="22">
        <v>71</v>
      </c>
      <c r="AF20" s="12">
        <v>8.17</v>
      </c>
      <c r="AG20" s="24">
        <f t="shared" si="5"/>
        <v>0.79772079772079774</v>
      </c>
      <c r="AH20" s="24">
        <f t="shared" si="6"/>
        <v>0.20227920227920229</v>
      </c>
      <c r="AI20" s="18"/>
      <c r="AJ20" s="10">
        <v>146</v>
      </c>
      <c r="AK20" s="12">
        <v>13.36</v>
      </c>
      <c r="AL20" s="22">
        <v>130</v>
      </c>
      <c r="AM20" s="12">
        <v>17.739999999999998</v>
      </c>
      <c r="AN20" s="22">
        <v>16</v>
      </c>
      <c r="AO20" s="12">
        <v>4.47</v>
      </c>
      <c r="AP20" s="24">
        <f t="shared" si="7"/>
        <v>0.8904109589041096</v>
      </c>
      <c r="AQ20" s="24">
        <f t="shared" si="8"/>
        <v>0.1095890410958904</v>
      </c>
      <c r="AR20" s="18"/>
      <c r="AS20" s="10">
        <v>181</v>
      </c>
      <c r="AT20" s="12">
        <v>15.3</v>
      </c>
      <c r="AU20" s="22">
        <v>171</v>
      </c>
      <c r="AV20" s="12">
        <v>21.43</v>
      </c>
      <c r="AW20" s="22">
        <v>10</v>
      </c>
      <c r="AX20" s="12">
        <v>2.62</v>
      </c>
      <c r="AY20" s="24">
        <f t="shared" si="9"/>
        <v>0.94475138121546964</v>
      </c>
      <c r="AZ20" s="24">
        <f t="shared" si="10"/>
        <v>5.5248618784530384E-2</v>
      </c>
      <c r="BA20" s="18"/>
      <c r="BB20" s="10">
        <v>109</v>
      </c>
      <c r="BC20" s="12">
        <v>13.34</v>
      </c>
      <c r="BD20" s="22">
        <v>98</v>
      </c>
      <c r="BE20" s="12">
        <v>17.47</v>
      </c>
      <c r="BF20" s="22">
        <v>10</v>
      </c>
      <c r="BG20" s="12">
        <v>3.95</v>
      </c>
      <c r="BH20" s="24">
        <f t="shared" si="11"/>
        <v>0.8990825688073395</v>
      </c>
      <c r="BI20" s="24">
        <f t="shared" si="12"/>
        <v>9.1743119266055051E-2</v>
      </c>
      <c r="BJ20" s="18"/>
      <c r="BK20" s="10">
        <v>183</v>
      </c>
      <c r="BL20" s="12">
        <v>7.83</v>
      </c>
      <c r="BM20" s="22">
        <v>156</v>
      </c>
      <c r="BN20" s="12">
        <v>10.29</v>
      </c>
      <c r="BO20" s="22">
        <v>27</v>
      </c>
      <c r="BP20" s="12">
        <v>3.32</v>
      </c>
      <c r="BQ20" s="24">
        <f t="shared" si="13"/>
        <v>0.85245901639344257</v>
      </c>
      <c r="BR20" s="24">
        <f t="shared" si="14"/>
        <v>0.14754098360655737</v>
      </c>
      <c r="BS20" s="18"/>
      <c r="BT20" s="10">
        <v>138</v>
      </c>
      <c r="BU20" s="12">
        <v>17.36</v>
      </c>
      <c r="BV20" s="22">
        <v>120</v>
      </c>
      <c r="BW20" s="12">
        <v>22.22</v>
      </c>
      <c r="BX20" s="22">
        <v>18</v>
      </c>
      <c r="BY20" s="12">
        <v>7.06</v>
      </c>
      <c r="BZ20" s="24">
        <f t="shared" si="15"/>
        <v>0.86956521739130432</v>
      </c>
      <c r="CA20" s="24">
        <f t="shared" si="16"/>
        <v>0.13043478260869565</v>
      </c>
      <c r="CB20" s="18"/>
      <c r="CC20" s="10">
        <v>273</v>
      </c>
      <c r="CD20" s="12">
        <v>9.93</v>
      </c>
      <c r="CE20" s="22">
        <v>240</v>
      </c>
      <c r="CF20" s="12">
        <v>12.94</v>
      </c>
      <c r="CG20" s="22">
        <v>33</v>
      </c>
      <c r="CH20" s="12">
        <v>3.7</v>
      </c>
      <c r="CI20" s="24">
        <f t="shared" si="17"/>
        <v>0.87912087912087911</v>
      </c>
      <c r="CJ20" s="24">
        <f t="shared" si="18"/>
        <v>0.12087912087912088</v>
      </c>
      <c r="CK20" s="18"/>
      <c r="CL20" s="10">
        <v>220</v>
      </c>
      <c r="CM20" s="12">
        <v>9.77</v>
      </c>
      <c r="CN20" s="22">
        <v>182</v>
      </c>
      <c r="CO20" s="12">
        <v>13.03</v>
      </c>
      <c r="CP20" s="22">
        <v>38</v>
      </c>
      <c r="CQ20" s="12">
        <v>4.47</v>
      </c>
      <c r="CR20" s="24">
        <f t="shared" si="19"/>
        <v>0.82727272727272727</v>
      </c>
      <c r="CS20" s="24">
        <f t="shared" si="20"/>
        <v>0.17272727272727273</v>
      </c>
      <c r="CT20" s="18"/>
      <c r="CU20" s="10">
        <v>36</v>
      </c>
      <c r="CV20" s="12">
        <v>6.59</v>
      </c>
      <c r="CW20" s="22">
        <v>27</v>
      </c>
      <c r="CX20" s="12">
        <v>7.16</v>
      </c>
      <c r="CY20" s="22">
        <v>9</v>
      </c>
      <c r="CZ20" s="12">
        <v>5.33</v>
      </c>
      <c r="DA20" s="24">
        <f t="shared" si="21"/>
        <v>0.75</v>
      </c>
      <c r="DB20" s="24">
        <f t="shared" si="22"/>
        <v>0.25</v>
      </c>
      <c r="DC20" s="18"/>
      <c r="DD20" s="10">
        <v>11</v>
      </c>
      <c r="DE20" s="12">
        <v>11.46</v>
      </c>
      <c r="DF20" s="22">
        <v>10</v>
      </c>
      <c r="DG20" s="12">
        <v>14.71</v>
      </c>
      <c r="DH20" s="22">
        <v>1</v>
      </c>
      <c r="DI20" s="12">
        <v>3.7</v>
      </c>
      <c r="DJ20" s="24">
        <f t="shared" si="23"/>
        <v>0.90909090909090906</v>
      </c>
      <c r="DK20" s="24">
        <f t="shared" si="24"/>
        <v>9.0909090909090912E-2</v>
      </c>
      <c r="DL20" s="18"/>
      <c r="DM20" s="10">
        <v>39</v>
      </c>
      <c r="DN20" s="12">
        <v>15.29</v>
      </c>
      <c r="DO20" s="22">
        <v>37</v>
      </c>
      <c r="DP20" s="12">
        <v>19.47</v>
      </c>
      <c r="DQ20" s="22">
        <v>2</v>
      </c>
      <c r="DR20" s="12">
        <v>3.23</v>
      </c>
      <c r="DS20" s="24">
        <f t="shared" si="25"/>
        <v>0.94871794871794868</v>
      </c>
      <c r="DT20" s="24">
        <f t="shared" si="26"/>
        <v>5.128205128205128E-2</v>
      </c>
      <c r="DU20" s="18"/>
      <c r="DV20" s="10">
        <v>68</v>
      </c>
      <c r="DW20" s="12">
        <v>9.35</v>
      </c>
      <c r="DX20" s="22">
        <v>61</v>
      </c>
      <c r="DY20" s="12">
        <v>11.09</v>
      </c>
      <c r="DZ20" s="22">
        <v>7</v>
      </c>
      <c r="EA20" s="12">
        <v>3.95</v>
      </c>
      <c r="EB20" s="24">
        <f t="shared" si="27"/>
        <v>0.8970588235294118</v>
      </c>
      <c r="EC20" s="24">
        <f t="shared" si="28"/>
        <v>0.10294117647058823</v>
      </c>
      <c r="ED20" s="18"/>
      <c r="EE20" s="10">
        <v>72</v>
      </c>
      <c r="EF20" s="12">
        <v>21.56</v>
      </c>
      <c r="EG20" s="22">
        <v>65</v>
      </c>
      <c r="EH20" s="12">
        <v>29.02</v>
      </c>
      <c r="EI20" s="22">
        <v>7</v>
      </c>
      <c r="EJ20" s="12">
        <v>6.36</v>
      </c>
      <c r="EK20" s="24">
        <f t="shared" si="29"/>
        <v>0.90277777777777779</v>
      </c>
      <c r="EL20" s="24">
        <f t="shared" si="30"/>
        <v>9.7222222222222224E-2</v>
      </c>
      <c r="EM20" s="18"/>
      <c r="EN20" s="10">
        <v>98</v>
      </c>
      <c r="EO20" s="12">
        <v>29.88</v>
      </c>
      <c r="EP20" s="22">
        <v>84</v>
      </c>
      <c r="EQ20" s="12">
        <v>39.619999999999997</v>
      </c>
      <c r="ER20" s="22">
        <v>13</v>
      </c>
      <c r="ES20" s="12">
        <v>11.3</v>
      </c>
      <c r="ET20" s="24">
        <f t="shared" si="31"/>
        <v>0.8571428571428571</v>
      </c>
      <c r="EU20" s="24">
        <f t="shared" si="32"/>
        <v>0.1326530612244898</v>
      </c>
      <c r="EV20" s="18"/>
      <c r="EW20" s="10">
        <v>64</v>
      </c>
      <c r="EX20" s="12">
        <v>23.7</v>
      </c>
      <c r="EY20" s="22">
        <v>53</v>
      </c>
      <c r="EZ20" s="12">
        <v>33.33</v>
      </c>
      <c r="FA20" s="22">
        <v>10</v>
      </c>
      <c r="FB20" s="12">
        <v>9.35</v>
      </c>
      <c r="FC20" s="24">
        <f t="shared" si="33"/>
        <v>0.828125</v>
      </c>
      <c r="FD20" s="24">
        <f t="shared" si="34"/>
        <v>0.15625</v>
      </c>
      <c r="FE20" s="18"/>
      <c r="FF20" s="10">
        <v>103</v>
      </c>
      <c r="FG20" s="12">
        <v>21.55</v>
      </c>
      <c r="FH20" s="22">
        <v>96</v>
      </c>
      <c r="FI20" s="12">
        <v>29.09</v>
      </c>
      <c r="FJ20" s="22">
        <v>7</v>
      </c>
      <c r="FK20" s="12">
        <v>4.7300000000000004</v>
      </c>
      <c r="FL20" s="24">
        <f t="shared" si="35"/>
        <v>0.93203883495145634</v>
      </c>
      <c r="FM20" s="24">
        <f t="shared" si="36"/>
        <v>6.7961165048543687E-2</v>
      </c>
    </row>
    <row r="21" spans="1:169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37"/>
        <v>0.79652662989815015</v>
      </c>
      <c r="F21" s="23">
        <v>74134</v>
      </c>
      <c r="G21" s="25">
        <f t="shared" si="0"/>
        <v>0.20221047520852767</v>
      </c>
      <c r="H21" s="18"/>
      <c r="I21" s="11">
        <v>2942</v>
      </c>
      <c r="J21" s="13">
        <v>11.69</v>
      </c>
      <c r="K21" s="23">
        <v>2475</v>
      </c>
      <c r="L21" s="13">
        <v>16.010000000000002</v>
      </c>
      <c r="M21" s="23">
        <v>460</v>
      </c>
      <c r="N21" s="13">
        <v>4.76</v>
      </c>
      <c r="O21" s="25">
        <f t="shared" si="1"/>
        <v>0.84126444595513261</v>
      </c>
      <c r="P21" s="25">
        <f t="shared" si="2"/>
        <v>0.15635622025832766</v>
      </c>
      <c r="Q21" s="18"/>
      <c r="R21" s="11">
        <v>1048</v>
      </c>
      <c r="S21" s="13">
        <v>11.6</v>
      </c>
      <c r="T21" s="23">
        <v>840</v>
      </c>
      <c r="U21" s="13">
        <v>16.98</v>
      </c>
      <c r="V21" s="23">
        <v>207</v>
      </c>
      <c r="W21" s="13">
        <v>5.08</v>
      </c>
      <c r="X21" s="25">
        <f t="shared" si="3"/>
        <v>0.80152671755725191</v>
      </c>
      <c r="Y21" s="25">
        <f t="shared" si="4"/>
        <v>0.19751908396946566</v>
      </c>
      <c r="Z21" s="18"/>
      <c r="AA21" s="11">
        <v>208</v>
      </c>
      <c r="AB21" s="13">
        <v>11.11</v>
      </c>
      <c r="AC21" s="23">
        <v>170</v>
      </c>
      <c r="AD21" s="13">
        <v>16.97</v>
      </c>
      <c r="AE21" s="23">
        <v>38</v>
      </c>
      <c r="AF21" s="13">
        <v>4.37</v>
      </c>
      <c r="AG21" s="25">
        <f t="shared" si="5"/>
        <v>0.81730769230769229</v>
      </c>
      <c r="AH21" s="25">
        <f t="shared" si="6"/>
        <v>0.18269230769230768</v>
      </c>
      <c r="AI21" s="18"/>
      <c r="AJ21" s="11">
        <v>143</v>
      </c>
      <c r="AK21" s="13">
        <v>13.08</v>
      </c>
      <c r="AL21" s="23">
        <v>120</v>
      </c>
      <c r="AM21" s="13">
        <v>16.37</v>
      </c>
      <c r="AN21" s="23">
        <v>23</v>
      </c>
      <c r="AO21" s="13">
        <v>6.42</v>
      </c>
      <c r="AP21" s="25">
        <f t="shared" si="7"/>
        <v>0.83916083916083917</v>
      </c>
      <c r="AQ21" s="25">
        <f t="shared" si="8"/>
        <v>0.16083916083916083</v>
      </c>
      <c r="AR21" s="18"/>
      <c r="AS21" s="11">
        <v>151</v>
      </c>
      <c r="AT21" s="13">
        <v>12.76</v>
      </c>
      <c r="AU21" s="23">
        <v>138</v>
      </c>
      <c r="AV21" s="13">
        <v>17.29</v>
      </c>
      <c r="AW21" s="23">
        <v>13</v>
      </c>
      <c r="AX21" s="13">
        <v>3.4</v>
      </c>
      <c r="AY21" s="25">
        <f t="shared" si="9"/>
        <v>0.91390728476821192</v>
      </c>
      <c r="AZ21" s="25">
        <f t="shared" si="10"/>
        <v>8.6092715231788075E-2</v>
      </c>
      <c r="BA21" s="18"/>
      <c r="BB21" s="11">
        <v>116</v>
      </c>
      <c r="BC21" s="13">
        <v>14.2</v>
      </c>
      <c r="BD21" s="23">
        <v>102</v>
      </c>
      <c r="BE21" s="13">
        <v>18.18</v>
      </c>
      <c r="BF21" s="23">
        <v>13</v>
      </c>
      <c r="BG21" s="13">
        <v>5.14</v>
      </c>
      <c r="BH21" s="25">
        <f t="shared" si="11"/>
        <v>0.87931034482758619</v>
      </c>
      <c r="BI21" s="25">
        <f t="shared" si="12"/>
        <v>0.11206896551724138</v>
      </c>
      <c r="BJ21" s="18"/>
      <c r="BK21" s="11">
        <v>248</v>
      </c>
      <c r="BL21" s="13">
        <v>10.62</v>
      </c>
      <c r="BM21" s="23">
        <v>205</v>
      </c>
      <c r="BN21" s="13">
        <v>13.52</v>
      </c>
      <c r="BO21" s="23">
        <v>41</v>
      </c>
      <c r="BP21" s="13">
        <v>5.04</v>
      </c>
      <c r="BQ21" s="25">
        <f t="shared" si="13"/>
        <v>0.82661290322580649</v>
      </c>
      <c r="BR21" s="25">
        <f t="shared" si="14"/>
        <v>0.16532258064516128</v>
      </c>
      <c r="BS21" s="18"/>
      <c r="BT21" s="11">
        <v>105</v>
      </c>
      <c r="BU21" s="13">
        <v>13.21</v>
      </c>
      <c r="BV21" s="23">
        <v>91</v>
      </c>
      <c r="BW21" s="13">
        <v>16.850000000000001</v>
      </c>
      <c r="BX21" s="23">
        <v>14</v>
      </c>
      <c r="BY21" s="13">
        <v>5.49</v>
      </c>
      <c r="BZ21" s="25">
        <f t="shared" si="15"/>
        <v>0.8666666666666667</v>
      </c>
      <c r="CA21" s="25">
        <f t="shared" si="16"/>
        <v>0.13333333333333333</v>
      </c>
      <c r="CB21" s="18"/>
      <c r="CC21" s="11">
        <v>309</v>
      </c>
      <c r="CD21" s="13">
        <v>11.24</v>
      </c>
      <c r="CE21" s="23">
        <v>270</v>
      </c>
      <c r="CF21" s="13">
        <v>14.56</v>
      </c>
      <c r="CG21" s="23">
        <v>38</v>
      </c>
      <c r="CH21" s="13">
        <v>4.26</v>
      </c>
      <c r="CI21" s="25">
        <f t="shared" si="17"/>
        <v>0.87378640776699024</v>
      </c>
      <c r="CJ21" s="25">
        <f t="shared" si="18"/>
        <v>0.12297734627831715</v>
      </c>
      <c r="CK21" s="18"/>
      <c r="CL21" s="11">
        <v>283</v>
      </c>
      <c r="CM21" s="13">
        <v>12.57</v>
      </c>
      <c r="CN21" s="23">
        <v>240</v>
      </c>
      <c r="CO21" s="13">
        <v>17.18</v>
      </c>
      <c r="CP21" s="23">
        <v>42</v>
      </c>
      <c r="CQ21" s="13">
        <v>4.9400000000000004</v>
      </c>
      <c r="CR21" s="25">
        <f t="shared" si="19"/>
        <v>0.84805653710247353</v>
      </c>
      <c r="CS21" s="25">
        <f t="shared" si="20"/>
        <v>0.14840989399293286</v>
      </c>
      <c r="CT21" s="18"/>
      <c r="CU21" s="11">
        <v>64</v>
      </c>
      <c r="CV21" s="13">
        <v>11.72</v>
      </c>
      <c r="CW21" s="23">
        <v>57</v>
      </c>
      <c r="CX21" s="13">
        <v>15.12</v>
      </c>
      <c r="CY21" s="23">
        <v>7</v>
      </c>
      <c r="CZ21" s="13">
        <v>4.1399999999999997</v>
      </c>
      <c r="DA21" s="25">
        <f t="shared" si="21"/>
        <v>0.890625</v>
      </c>
      <c r="DB21" s="25">
        <f t="shared" si="22"/>
        <v>0.109375</v>
      </c>
      <c r="DC21" s="18"/>
      <c r="DD21" s="11">
        <v>10</v>
      </c>
      <c r="DE21" s="13">
        <v>10.42</v>
      </c>
      <c r="DF21" s="23">
        <v>9</v>
      </c>
      <c r="DG21" s="13">
        <v>13.24</v>
      </c>
      <c r="DH21" s="23">
        <v>1</v>
      </c>
      <c r="DI21" s="13">
        <v>3.7</v>
      </c>
      <c r="DJ21" s="25">
        <f t="shared" si="23"/>
        <v>0.9</v>
      </c>
      <c r="DK21" s="25">
        <f t="shared" si="24"/>
        <v>0.1</v>
      </c>
      <c r="DL21" s="18"/>
      <c r="DM21" s="11">
        <v>28</v>
      </c>
      <c r="DN21" s="13">
        <v>10.98</v>
      </c>
      <c r="DO21" s="23">
        <v>26</v>
      </c>
      <c r="DP21" s="13">
        <v>13.68</v>
      </c>
      <c r="DQ21" s="23">
        <v>1</v>
      </c>
      <c r="DR21" s="13">
        <v>1.61</v>
      </c>
      <c r="DS21" s="25">
        <f t="shared" si="25"/>
        <v>0.9285714285714286</v>
      </c>
      <c r="DT21" s="25">
        <f t="shared" si="26"/>
        <v>3.5714285714285712E-2</v>
      </c>
      <c r="DU21" s="18"/>
      <c r="DV21" s="11">
        <v>70</v>
      </c>
      <c r="DW21" s="13">
        <v>9.6300000000000008</v>
      </c>
      <c r="DX21" s="23">
        <v>65</v>
      </c>
      <c r="DY21" s="13">
        <v>11.82</v>
      </c>
      <c r="DZ21" s="23">
        <v>5</v>
      </c>
      <c r="EA21" s="13">
        <v>2.82</v>
      </c>
      <c r="EB21" s="25">
        <f t="shared" si="27"/>
        <v>0.9285714285714286</v>
      </c>
      <c r="EC21" s="25">
        <f t="shared" si="28"/>
        <v>7.1428571428571425E-2</v>
      </c>
      <c r="ED21" s="18"/>
      <c r="EE21" s="11">
        <v>34</v>
      </c>
      <c r="EF21" s="13">
        <v>10.18</v>
      </c>
      <c r="EG21" s="23">
        <v>31</v>
      </c>
      <c r="EH21" s="13">
        <v>13.84</v>
      </c>
      <c r="EI21" s="23">
        <v>3</v>
      </c>
      <c r="EJ21" s="13">
        <v>2.73</v>
      </c>
      <c r="EK21" s="25">
        <f t="shared" si="29"/>
        <v>0.91176470588235292</v>
      </c>
      <c r="EL21" s="25">
        <f t="shared" si="30"/>
        <v>8.8235294117647065E-2</v>
      </c>
      <c r="EM21" s="18"/>
      <c r="EN21" s="11">
        <v>38</v>
      </c>
      <c r="EO21" s="13">
        <v>11.59</v>
      </c>
      <c r="EP21" s="23">
        <v>34</v>
      </c>
      <c r="EQ21" s="13">
        <v>16.04</v>
      </c>
      <c r="ER21" s="23">
        <v>4</v>
      </c>
      <c r="ES21" s="13">
        <v>3.48</v>
      </c>
      <c r="ET21" s="25">
        <f t="shared" si="31"/>
        <v>0.89473684210526316</v>
      </c>
      <c r="EU21" s="25">
        <f t="shared" si="32"/>
        <v>0.10526315789473684</v>
      </c>
      <c r="EV21" s="18"/>
      <c r="EW21" s="11">
        <v>34</v>
      </c>
      <c r="EX21" s="13">
        <v>12.59</v>
      </c>
      <c r="EY21" s="23">
        <v>31</v>
      </c>
      <c r="EZ21" s="13">
        <v>19.5</v>
      </c>
      <c r="FA21" s="23">
        <v>3</v>
      </c>
      <c r="FB21" s="13">
        <v>2.8</v>
      </c>
      <c r="FC21" s="25">
        <f t="shared" si="33"/>
        <v>0.91176470588235292</v>
      </c>
      <c r="FD21" s="25">
        <f t="shared" si="34"/>
        <v>8.8235294117647065E-2</v>
      </c>
      <c r="FE21" s="18"/>
      <c r="FF21" s="11">
        <v>53</v>
      </c>
      <c r="FG21" s="13">
        <v>11.09</v>
      </c>
      <c r="FH21" s="23">
        <v>46</v>
      </c>
      <c r="FI21" s="13">
        <v>13.94</v>
      </c>
      <c r="FJ21" s="23">
        <v>7</v>
      </c>
      <c r="FK21" s="13">
        <v>4.7300000000000004</v>
      </c>
      <c r="FL21" s="25">
        <f t="shared" si="35"/>
        <v>0.86792452830188682</v>
      </c>
      <c r="FM21" s="25">
        <f t="shared" si="36"/>
        <v>0.13207547169811321</v>
      </c>
    </row>
    <row r="22" spans="1:169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37"/>
        <v>0.74965117631099565</v>
      </c>
      <c r="F22" s="22">
        <v>25047</v>
      </c>
      <c r="G22" s="24">
        <f t="shared" si="0"/>
        <v>0.24269408162474324</v>
      </c>
      <c r="H22" s="18"/>
      <c r="I22" s="10">
        <v>702</v>
      </c>
      <c r="J22" s="12">
        <v>2.79</v>
      </c>
      <c r="K22" s="22">
        <v>589</v>
      </c>
      <c r="L22" s="12">
        <v>3.81</v>
      </c>
      <c r="M22" s="22">
        <v>111</v>
      </c>
      <c r="N22" s="12">
        <v>1.1499999999999999</v>
      </c>
      <c r="O22" s="24">
        <f t="shared" si="1"/>
        <v>0.83903133903133909</v>
      </c>
      <c r="P22" s="24">
        <f t="shared" si="2"/>
        <v>0.15811965811965811</v>
      </c>
      <c r="Q22" s="18"/>
      <c r="R22" s="10">
        <v>240</v>
      </c>
      <c r="S22" s="12">
        <v>2.66</v>
      </c>
      <c r="T22" s="22">
        <v>189</v>
      </c>
      <c r="U22" s="12">
        <v>3.82</v>
      </c>
      <c r="V22" s="22">
        <v>51</v>
      </c>
      <c r="W22" s="12">
        <v>1.25</v>
      </c>
      <c r="X22" s="24">
        <f t="shared" si="3"/>
        <v>0.78749999999999998</v>
      </c>
      <c r="Y22" s="24">
        <f t="shared" si="4"/>
        <v>0.21249999999999999</v>
      </c>
      <c r="Z22" s="18"/>
      <c r="AA22" s="10">
        <v>45</v>
      </c>
      <c r="AB22" s="12">
        <v>2.4</v>
      </c>
      <c r="AC22" s="22">
        <v>40</v>
      </c>
      <c r="AD22" s="12">
        <v>3.99</v>
      </c>
      <c r="AE22" s="22">
        <v>5</v>
      </c>
      <c r="AF22" s="12">
        <v>0.57999999999999996</v>
      </c>
      <c r="AG22" s="24">
        <f t="shared" si="5"/>
        <v>0.88888888888888884</v>
      </c>
      <c r="AH22" s="24">
        <f t="shared" si="6"/>
        <v>0.1111111111111111</v>
      </c>
      <c r="AI22" s="18"/>
      <c r="AJ22" s="10">
        <v>38</v>
      </c>
      <c r="AK22" s="12">
        <v>3.48</v>
      </c>
      <c r="AL22" s="22">
        <v>32</v>
      </c>
      <c r="AM22" s="12">
        <v>4.37</v>
      </c>
      <c r="AN22" s="22">
        <v>6</v>
      </c>
      <c r="AO22" s="12">
        <v>1.68</v>
      </c>
      <c r="AP22" s="24">
        <f t="shared" si="7"/>
        <v>0.84210526315789469</v>
      </c>
      <c r="AQ22" s="24">
        <f t="shared" si="8"/>
        <v>0.15789473684210525</v>
      </c>
      <c r="AR22" s="18"/>
      <c r="AS22" s="10">
        <v>26</v>
      </c>
      <c r="AT22" s="12">
        <v>2.2000000000000002</v>
      </c>
      <c r="AU22" s="22">
        <v>25</v>
      </c>
      <c r="AV22" s="12">
        <v>3.13</v>
      </c>
      <c r="AW22" s="22">
        <v>1</v>
      </c>
      <c r="AX22" s="12">
        <v>0.26</v>
      </c>
      <c r="AY22" s="24">
        <f t="shared" si="9"/>
        <v>0.96153846153846156</v>
      </c>
      <c r="AZ22" s="24">
        <f t="shared" si="10"/>
        <v>3.8461538461538464E-2</v>
      </c>
      <c r="BA22" s="18"/>
      <c r="BB22" s="10">
        <v>18</v>
      </c>
      <c r="BC22" s="12">
        <v>2.2000000000000002</v>
      </c>
      <c r="BD22" s="22">
        <v>16</v>
      </c>
      <c r="BE22" s="12">
        <v>2.85</v>
      </c>
      <c r="BF22" s="22">
        <v>2</v>
      </c>
      <c r="BG22" s="12">
        <v>0.79</v>
      </c>
      <c r="BH22" s="24">
        <f t="shared" si="11"/>
        <v>0.88888888888888884</v>
      </c>
      <c r="BI22" s="24">
        <f t="shared" si="12"/>
        <v>0.1111111111111111</v>
      </c>
      <c r="BJ22" s="18"/>
      <c r="BK22" s="10">
        <v>66</v>
      </c>
      <c r="BL22" s="12">
        <v>2.83</v>
      </c>
      <c r="BM22" s="22">
        <v>56</v>
      </c>
      <c r="BN22" s="12">
        <v>3.69</v>
      </c>
      <c r="BO22" s="22">
        <v>9</v>
      </c>
      <c r="BP22" s="12">
        <v>1.1100000000000001</v>
      </c>
      <c r="BQ22" s="24">
        <f t="shared" si="13"/>
        <v>0.84848484848484851</v>
      </c>
      <c r="BR22" s="24">
        <f t="shared" si="14"/>
        <v>0.13636363636363635</v>
      </c>
      <c r="BS22" s="18"/>
      <c r="BT22" s="10">
        <v>19</v>
      </c>
      <c r="BU22" s="12">
        <v>2.39</v>
      </c>
      <c r="BV22" s="22">
        <v>18</v>
      </c>
      <c r="BW22" s="12">
        <v>3.33</v>
      </c>
      <c r="BX22" s="22">
        <v>1</v>
      </c>
      <c r="BY22" s="12">
        <v>0.39</v>
      </c>
      <c r="BZ22" s="24">
        <f t="shared" si="15"/>
        <v>0.94736842105263153</v>
      </c>
      <c r="CA22" s="24">
        <f t="shared" si="16"/>
        <v>5.2631578947368418E-2</v>
      </c>
      <c r="CB22" s="18"/>
      <c r="CC22" s="10">
        <v>82</v>
      </c>
      <c r="CD22" s="12">
        <v>2.98</v>
      </c>
      <c r="CE22" s="22">
        <v>71</v>
      </c>
      <c r="CF22" s="12">
        <v>3.83</v>
      </c>
      <c r="CG22" s="22">
        <v>11</v>
      </c>
      <c r="CH22" s="12">
        <v>1.23</v>
      </c>
      <c r="CI22" s="24">
        <f t="shared" si="17"/>
        <v>0.86585365853658536</v>
      </c>
      <c r="CJ22" s="24">
        <f t="shared" si="18"/>
        <v>0.13414634146341464</v>
      </c>
      <c r="CK22" s="18"/>
      <c r="CL22" s="10">
        <v>74</v>
      </c>
      <c r="CM22" s="12">
        <v>3.29</v>
      </c>
      <c r="CN22" s="22">
        <v>59</v>
      </c>
      <c r="CO22" s="12">
        <v>4.22</v>
      </c>
      <c r="CP22" s="22">
        <v>14</v>
      </c>
      <c r="CQ22" s="12">
        <v>1.65</v>
      </c>
      <c r="CR22" s="24">
        <f t="shared" si="19"/>
        <v>0.79729729729729726</v>
      </c>
      <c r="CS22" s="24">
        <f t="shared" si="20"/>
        <v>0.1891891891891892</v>
      </c>
      <c r="CT22" s="18"/>
      <c r="CU22" s="10">
        <v>16</v>
      </c>
      <c r="CV22" s="12">
        <v>2.93</v>
      </c>
      <c r="CW22" s="22">
        <v>16</v>
      </c>
      <c r="CX22" s="12">
        <v>4.24</v>
      </c>
      <c r="CY22" s="22">
        <v>0</v>
      </c>
      <c r="CZ22" s="12">
        <v>0</v>
      </c>
      <c r="DA22" s="24">
        <f t="shared" si="21"/>
        <v>1</v>
      </c>
      <c r="DB22" s="24">
        <f t="shared" si="22"/>
        <v>0</v>
      </c>
      <c r="DC22" s="18"/>
      <c r="DD22" s="10">
        <v>1</v>
      </c>
      <c r="DE22" s="12">
        <v>1.04</v>
      </c>
      <c r="DF22" s="22">
        <v>1</v>
      </c>
      <c r="DG22" s="12">
        <v>1.47</v>
      </c>
      <c r="DH22" s="22">
        <v>0</v>
      </c>
      <c r="DI22" s="12">
        <v>0</v>
      </c>
      <c r="DJ22" s="24">
        <f t="shared" si="23"/>
        <v>1</v>
      </c>
      <c r="DK22" s="24">
        <f t="shared" si="24"/>
        <v>0</v>
      </c>
      <c r="DL22" s="18"/>
      <c r="DM22" s="10">
        <v>10</v>
      </c>
      <c r="DN22" s="12">
        <v>3.92</v>
      </c>
      <c r="DO22" s="22">
        <v>9</v>
      </c>
      <c r="DP22" s="12">
        <v>4.74</v>
      </c>
      <c r="DQ22" s="22">
        <v>1</v>
      </c>
      <c r="DR22" s="12">
        <v>1.61</v>
      </c>
      <c r="DS22" s="24">
        <f t="shared" si="25"/>
        <v>0.9</v>
      </c>
      <c r="DT22" s="24">
        <f t="shared" si="26"/>
        <v>0.1</v>
      </c>
      <c r="DU22" s="18"/>
      <c r="DV22" s="10">
        <v>21</v>
      </c>
      <c r="DW22" s="12">
        <v>2.89</v>
      </c>
      <c r="DX22" s="22">
        <v>17</v>
      </c>
      <c r="DY22" s="12">
        <v>3.09</v>
      </c>
      <c r="DZ22" s="22">
        <v>4</v>
      </c>
      <c r="EA22" s="12">
        <v>2.2599999999999998</v>
      </c>
      <c r="EB22" s="24">
        <f t="shared" si="27"/>
        <v>0.80952380952380953</v>
      </c>
      <c r="EC22" s="24">
        <f t="shared" si="28"/>
        <v>0.19047619047619047</v>
      </c>
      <c r="ED22" s="18"/>
      <c r="EE22" s="10">
        <v>9</v>
      </c>
      <c r="EF22" s="12">
        <v>2.69</v>
      </c>
      <c r="EG22" s="22">
        <v>8</v>
      </c>
      <c r="EH22" s="12">
        <v>3.57</v>
      </c>
      <c r="EI22" s="22">
        <v>1</v>
      </c>
      <c r="EJ22" s="12">
        <v>0.91</v>
      </c>
      <c r="EK22" s="24">
        <f t="shared" si="29"/>
        <v>0.88888888888888884</v>
      </c>
      <c r="EL22" s="24">
        <f t="shared" si="30"/>
        <v>0.1111111111111111</v>
      </c>
      <c r="EM22" s="18"/>
      <c r="EN22" s="10">
        <v>11</v>
      </c>
      <c r="EO22" s="12">
        <v>3.35</v>
      </c>
      <c r="EP22" s="22">
        <v>9</v>
      </c>
      <c r="EQ22" s="12">
        <v>4.25</v>
      </c>
      <c r="ER22" s="22">
        <v>2</v>
      </c>
      <c r="ES22" s="12">
        <v>1.74</v>
      </c>
      <c r="ET22" s="24">
        <f t="shared" si="31"/>
        <v>0.81818181818181823</v>
      </c>
      <c r="EU22" s="24">
        <f t="shared" si="32"/>
        <v>0.18181818181818182</v>
      </c>
      <c r="EV22" s="18"/>
      <c r="EW22" s="10">
        <v>14</v>
      </c>
      <c r="EX22" s="12">
        <v>5.19</v>
      </c>
      <c r="EY22" s="22">
        <v>11</v>
      </c>
      <c r="EZ22" s="12">
        <v>6.92</v>
      </c>
      <c r="FA22" s="22">
        <v>3</v>
      </c>
      <c r="FB22" s="12">
        <v>2.8</v>
      </c>
      <c r="FC22" s="24">
        <f t="shared" si="33"/>
        <v>0.7857142857142857</v>
      </c>
      <c r="FD22" s="24">
        <f t="shared" si="34"/>
        <v>0.21428571428571427</v>
      </c>
      <c r="FE22" s="18"/>
      <c r="FF22" s="10">
        <v>12</v>
      </c>
      <c r="FG22" s="12">
        <v>2.5099999999999998</v>
      </c>
      <c r="FH22" s="22">
        <v>12</v>
      </c>
      <c r="FI22" s="12">
        <v>3.64</v>
      </c>
      <c r="FJ22" s="22">
        <v>0</v>
      </c>
      <c r="FK22" s="12">
        <v>0</v>
      </c>
      <c r="FL22" s="24">
        <f t="shared" si="35"/>
        <v>1</v>
      </c>
      <c r="FM22" s="24">
        <f t="shared" si="36"/>
        <v>0</v>
      </c>
    </row>
    <row r="23" spans="1:169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37"/>
        <v>0.68454619911423886</v>
      </c>
      <c r="F23" s="23">
        <v>40822</v>
      </c>
      <c r="G23" s="25">
        <f t="shared" si="0"/>
        <v>0.30957653339804647</v>
      </c>
      <c r="H23" s="18"/>
      <c r="I23" s="11">
        <v>819</v>
      </c>
      <c r="J23" s="13">
        <v>3.25</v>
      </c>
      <c r="K23" s="23">
        <v>572</v>
      </c>
      <c r="L23" s="13">
        <v>3.7</v>
      </c>
      <c r="M23" s="23">
        <v>245</v>
      </c>
      <c r="N23" s="13">
        <v>2.54</v>
      </c>
      <c r="O23" s="25">
        <f t="shared" si="1"/>
        <v>0.69841269841269837</v>
      </c>
      <c r="P23" s="25">
        <f t="shared" si="2"/>
        <v>0.29914529914529914</v>
      </c>
      <c r="Q23" s="18"/>
      <c r="R23" s="11">
        <v>333</v>
      </c>
      <c r="S23" s="13">
        <v>3.69</v>
      </c>
      <c r="T23" s="23">
        <v>230</v>
      </c>
      <c r="U23" s="13">
        <v>4.6500000000000004</v>
      </c>
      <c r="V23" s="23">
        <v>102</v>
      </c>
      <c r="W23" s="13">
        <v>2.5</v>
      </c>
      <c r="X23" s="25">
        <f t="shared" si="3"/>
        <v>0.69069069069069067</v>
      </c>
      <c r="Y23" s="25">
        <f t="shared" si="4"/>
        <v>0.30630630630630629</v>
      </c>
      <c r="Z23" s="18"/>
      <c r="AA23" s="11">
        <v>61</v>
      </c>
      <c r="AB23" s="13">
        <v>3.26</v>
      </c>
      <c r="AC23" s="23">
        <v>44</v>
      </c>
      <c r="AD23" s="13">
        <v>4.3899999999999997</v>
      </c>
      <c r="AE23" s="23">
        <v>17</v>
      </c>
      <c r="AF23" s="13">
        <v>1.96</v>
      </c>
      <c r="AG23" s="25">
        <f t="shared" si="5"/>
        <v>0.72131147540983609</v>
      </c>
      <c r="AH23" s="25">
        <f t="shared" si="6"/>
        <v>0.27868852459016391</v>
      </c>
      <c r="AI23" s="18"/>
      <c r="AJ23" s="11">
        <v>26</v>
      </c>
      <c r="AK23" s="13">
        <v>2.38</v>
      </c>
      <c r="AL23" s="23">
        <v>20</v>
      </c>
      <c r="AM23" s="13">
        <v>2.73</v>
      </c>
      <c r="AN23" s="23">
        <v>6</v>
      </c>
      <c r="AO23" s="13">
        <v>1.68</v>
      </c>
      <c r="AP23" s="25">
        <f t="shared" si="7"/>
        <v>0.76923076923076927</v>
      </c>
      <c r="AQ23" s="25">
        <f t="shared" si="8"/>
        <v>0.23076923076923078</v>
      </c>
      <c r="AR23" s="18"/>
      <c r="AS23" s="11">
        <v>62</v>
      </c>
      <c r="AT23" s="13">
        <v>5.24</v>
      </c>
      <c r="AU23" s="23">
        <v>34</v>
      </c>
      <c r="AV23" s="13">
        <v>4.26</v>
      </c>
      <c r="AW23" s="23">
        <v>27</v>
      </c>
      <c r="AX23" s="13">
        <v>7.07</v>
      </c>
      <c r="AY23" s="25">
        <f t="shared" si="9"/>
        <v>0.54838709677419351</v>
      </c>
      <c r="AZ23" s="25">
        <f t="shared" si="10"/>
        <v>0.43548387096774194</v>
      </c>
      <c r="BA23" s="18"/>
      <c r="BB23" s="11">
        <v>25</v>
      </c>
      <c r="BC23" s="13">
        <v>3.06</v>
      </c>
      <c r="BD23" s="23">
        <v>18</v>
      </c>
      <c r="BE23" s="13">
        <v>3.21</v>
      </c>
      <c r="BF23" s="23">
        <v>7</v>
      </c>
      <c r="BG23" s="13">
        <v>2.77</v>
      </c>
      <c r="BH23" s="25">
        <f t="shared" si="11"/>
        <v>0.72</v>
      </c>
      <c r="BI23" s="25">
        <f t="shared" si="12"/>
        <v>0.28000000000000003</v>
      </c>
      <c r="BJ23" s="18"/>
      <c r="BK23" s="11">
        <v>68</v>
      </c>
      <c r="BL23" s="13">
        <v>2.91</v>
      </c>
      <c r="BM23" s="23">
        <v>55</v>
      </c>
      <c r="BN23" s="13">
        <v>3.63</v>
      </c>
      <c r="BO23" s="23">
        <v>13</v>
      </c>
      <c r="BP23" s="13">
        <v>1.6</v>
      </c>
      <c r="BQ23" s="25">
        <f t="shared" si="13"/>
        <v>0.80882352941176472</v>
      </c>
      <c r="BR23" s="25">
        <f t="shared" si="14"/>
        <v>0.19117647058823528</v>
      </c>
      <c r="BS23" s="18"/>
      <c r="BT23" s="11">
        <v>30</v>
      </c>
      <c r="BU23" s="13">
        <v>3.77</v>
      </c>
      <c r="BV23" s="23">
        <v>16</v>
      </c>
      <c r="BW23" s="13">
        <v>2.96</v>
      </c>
      <c r="BX23" s="23">
        <v>14</v>
      </c>
      <c r="BY23" s="13">
        <v>5.49</v>
      </c>
      <c r="BZ23" s="25">
        <f t="shared" si="15"/>
        <v>0.53333333333333333</v>
      </c>
      <c r="CA23" s="25">
        <f t="shared" si="16"/>
        <v>0.46666666666666667</v>
      </c>
      <c r="CB23" s="18"/>
      <c r="CC23" s="11">
        <v>82</v>
      </c>
      <c r="CD23" s="13">
        <v>2.98</v>
      </c>
      <c r="CE23" s="23">
        <v>64</v>
      </c>
      <c r="CF23" s="13">
        <v>3.45</v>
      </c>
      <c r="CG23" s="23">
        <v>18</v>
      </c>
      <c r="CH23" s="13">
        <v>2.02</v>
      </c>
      <c r="CI23" s="25">
        <f t="shared" si="17"/>
        <v>0.78048780487804881</v>
      </c>
      <c r="CJ23" s="25">
        <f t="shared" si="18"/>
        <v>0.21951219512195122</v>
      </c>
      <c r="CK23" s="18"/>
      <c r="CL23" s="11">
        <v>62</v>
      </c>
      <c r="CM23" s="13">
        <v>2.75</v>
      </c>
      <c r="CN23" s="23">
        <v>43</v>
      </c>
      <c r="CO23" s="13">
        <v>3.08</v>
      </c>
      <c r="CP23" s="23">
        <v>19</v>
      </c>
      <c r="CQ23" s="13">
        <v>2.23</v>
      </c>
      <c r="CR23" s="25">
        <f t="shared" si="19"/>
        <v>0.69354838709677424</v>
      </c>
      <c r="CS23" s="25">
        <f t="shared" si="20"/>
        <v>0.30645161290322581</v>
      </c>
      <c r="CT23" s="18"/>
      <c r="CU23" s="11">
        <v>9</v>
      </c>
      <c r="CV23" s="13">
        <v>1.65</v>
      </c>
      <c r="CW23" s="23">
        <v>8</v>
      </c>
      <c r="CX23" s="13">
        <v>2.12</v>
      </c>
      <c r="CY23" s="23">
        <v>1</v>
      </c>
      <c r="CZ23" s="13">
        <v>0.59</v>
      </c>
      <c r="DA23" s="25">
        <f t="shared" si="21"/>
        <v>0.88888888888888884</v>
      </c>
      <c r="DB23" s="25">
        <f t="shared" si="22"/>
        <v>0.1111111111111111</v>
      </c>
      <c r="DC23" s="18"/>
      <c r="DD23" s="11">
        <v>1</v>
      </c>
      <c r="DE23" s="13">
        <v>1.04</v>
      </c>
      <c r="DF23" s="23">
        <v>1</v>
      </c>
      <c r="DG23" s="13">
        <v>1.47</v>
      </c>
      <c r="DH23" s="23">
        <v>0</v>
      </c>
      <c r="DI23" s="13">
        <v>0</v>
      </c>
      <c r="DJ23" s="25">
        <f t="shared" si="23"/>
        <v>1</v>
      </c>
      <c r="DK23" s="25">
        <f t="shared" si="24"/>
        <v>0</v>
      </c>
      <c r="DL23" s="18"/>
      <c r="DM23" s="11">
        <v>8</v>
      </c>
      <c r="DN23" s="13">
        <v>3.14</v>
      </c>
      <c r="DO23" s="23">
        <v>6</v>
      </c>
      <c r="DP23" s="13">
        <v>3.16</v>
      </c>
      <c r="DQ23" s="23">
        <v>2</v>
      </c>
      <c r="DR23" s="13">
        <v>3.23</v>
      </c>
      <c r="DS23" s="25">
        <f t="shared" si="25"/>
        <v>0.75</v>
      </c>
      <c r="DT23" s="25">
        <f t="shared" si="26"/>
        <v>0.25</v>
      </c>
      <c r="DU23" s="18"/>
      <c r="DV23" s="11">
        <v>17</v>
      </c>
      <c r="DW23" s="13">
        <v>2.34</v>
      </c>
      <c r="DX23" s="23">
        <v>15</v>
      </c>
      <c r="DY23" s="13">
        <v>2.73</v>
      </c>
      <c r="DZ23" s="23">
        <v>2</v>
      </c>
      <c r="EA23" s="13">
        <v>1.1299999999999999</v>
      </c>
      <c r="EB23" s="25">
        <f t="shared" si="27"/>
        <v>0.88235294117647056</v>
      </c>
      <c r="EC23" s="25">
        <f t="shared" si="28"/>
        <v>0.11764705882352941</v>
      </c>
      <c r="ED23" s="18"/>
      <c r="EE23" s="11">
        <v>11</v>
      </c>
      <c r="EF23" s="13">
        <v>3.29</v>
      </c>
      <c r="EG23" s="23">
        <v>6</v>
      </c>
      <c r="EH23" s="13">
        <v>2.68</v>
      </c>
      <c r="EI23" s="23">
        <v>5</v>
      </c>
      <c r="EJ23" s="13">
        <v>4.55</v>
      </c>
      <c r="EK23" s="25">
        <f t="shared" si="29"/>
        <v>0.54545454545454541</v>
      </c>
      <c r="EL23" s="25">
        <f t="shared" si="30"/>
        <v>0.45454545454545453</v>
      </c>
      <c r="EM23" s="18"/>
      <c r="EN23" s="11">
        <v>7</v>
      </c>
      <c r="EO23" s="13">
        <v>2.13</v>
      </c>
      <c r="EP23" s="23">
        <v>4</v>
      </c>
      <c r="EQ23" s="13">
        <v>1.89</v>
      </c>
      <c r="ER23" s="23">
        <v>3</v>
      </c>
      <c r="ES23" s="13">
        <v>2.61</v>
      </c>
      <c r="ET23" s="25">
        <f t="shared" si="31"/>
        <v>0.5714285714285714</v>
      </c>
      <c r="EU23" s="25">
        <f t="shared" si="32"/>
        <v>0.42857142857142855</v>
      </c>
      <c r="EV23" s="18"/>
      <c r="EW23" s="11">
        <v>7</v>
      </c>
      <c r="EX23" s="13">
        <v>2.59</v>
      </c>
      <c r="EY23" s="23">
        <v>3</v>
      </c>
      <c r="EZ23" s="13">
        <v>1.89</v>
      </c>
      <c r="FA23" s="23">
        <v>4</v>
      </c>
      <c r="FB23" s="13">
        <v>3.74</v>
      </c>
      <c r="FC23" s="25">
        <f t="shared" si="33"/>
        <v>0.42857142857142855</v>
      </c>
      <c r="FD23" s="25">
        <f t="shared" si="34"/>
        <v>0.5714285714285714</v>
      </c>
      <c r="FE23" s="18"/>
      <c r="FF23" s="11">
        <v>10</v>
      </c>
      <c r="FG23" s="13">
        <v>2.09</v>
      </c>
      <c r="FH23" s="23">
        <v>5</v>
      </c>
      <c r="FI23" s="13">
        <v>1.52</v>
      </c>
      <c r="FJ23" s="23">
        <v>5</v>
      </c>
      <c r="FK23" s="13">
        <v>3.38</v>
      </c>
      <c r="FL23" s="25">
        <f t="shared" si="35"/>
        <v>0.5</v>
      </c>
      <c r="FM23" s="25">
        <f t="shared" si="36"/>
        <v>0.5</v>
      </c>
    </row>
    <row r="24" spans="1:169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37"/>
        <v>0.42248749476872793</v>
      </c>
      <c r="F24" s="22">
        <v>56429</v>
      </c>
      <c r="G24" s="24">
        <f t="shared" si="0"/>
        <v>0.56227704816756019</v>
      </c>
      <c r="H24" s="18"/>
      <c r="I24" s="10">
        <v>673</v>
      </c>
      <c r="J24" s="12">
        <v>2.67</v>
      </c>
      <c r="K24" s="22">
        <v>325</v>
      </c>
      <c r="L24" s="12">
        <v>2.1</v>
      </c>
      <c r="M24" s="22">
        <v>336</v>
      </c>
      <c r="N24" s="12">
        <v>3.48</v>
      </c>
      <c r="O24" s="24">
        <f t="shared" si="1"/>
        <v>0.48291233283803864</v>
      </c>
      <c r="P24" s="24">
        <f t="shared" si="2"/>
        <v>0.49925705794947994</v>
      </c>
      <c r="Q24" s="18"/>
      <c r="R24" s="10">
        <v>258</v>
      </c>
      <c r="S24" s="12">
        <v>2.86</v>
      </c>
      <c r="T24" s="22">
        <v>120</v>
      </c>
      <c r="U24" s="12">
        <v>2.4300000000000002</v>
      </c>
      <c r="V24" s="22">
        <v>135</v>
      </c>
      <c r="W24" s="12">
        <v>3.31</v>
      </c>
      <c r="X24" s="24">
        <f t="shared" si="3"/>
        <v>0.46511627906976744</v>
      </c>
      <c r="Y24" s="24">
        <f t="shared" si="4"/>
        <v>0.52325581395348841</v>
      </c>
      <c r="Z24" s="18"/>
      <c r="AA24" s="10">
        <v>49</v>
      </c>
      <c r="AB24" s="12">
        <v>2.62</v>
      </c>
      <c r="AC24" s="22">
        <v>16</v>
      </c>
      <c r="AD24" s="12">
        <v>1.6</v>
      </c>
      <c r="AE24" s="22">
        <v>31</v>
      </c>
      <c r="AF24" s="12">
        <v>3.57</v>
      </c>
      <c r="AG24" s="24">
        <f t="shared" si="5"/>
        <v>0.32653061224489793</v>
      </c>
      <c r="AH24" s="24">
        <f t="shared" si="6"/>
        <v>0.63265306122448983</v>
      </c>
      <c r="AI24" s="18"/>
      <c r="AJ24" s="10">
        <v>18</v>
      </c>
      <c r="AK24" s="12">
        <v>1.65</v>
      </c>
      <c r="AL24" s="22">
        <v>5</v>
      </c>
      <c r="AM24" s="12">
        <v>0.68</v>
      </c>
      <c r="AN24" s="22">
        <v>12</v>
      </c>
      <c r="AO24" s="12">
        <v>3.35</v>
      </c>
      <c r="AP24" s="24">
        <f t="shared" si="7"/>
        <v>0.27777777777777779</v>
      </c>
      <c r="AQ24" s="24">
        <f t="shared" si="8"/>
        <v>0.66666666666666663</v>
      </c>
      <c r="AR24" s="18"/>
      <c r="AS24" s="10">
        <v>23</v>
      </c>
      <c r="AT24" s="12">
        <v>1.94</v>
      </c>
      <c r="AU24" s="22">
        <v>9</v>
      </c>
      <c r="AV24" s="12">
        <v>1.1299999999999999</v>
      </c>
      <c r="AW24" s="22">
        <v>12</v>
      </c>
      <c r="AX24" s="12">
        <v>3.14</v>
      </c>
      <c r="AY24" s="24">
        <f t="shared" si="9"/>
        <v>0.39130434782608697</v>
      </c>
      <c r="AZ24" s="24">
        <f t="shared" si="10"/>
        <v>0.52173913043478259</v>
      </c>
      <c r="BA24" s="18"/>
      <c r="BB24" s="10">
        <v>27</v>
      </c>
      <c r="BC24" s="12">
        <v>3.3</v>
      </c>
      <c r="BD24" s="22">
        <v>15</v>
      </c>
      <c r="BE24" s="12">
        <v>2.67</v>
      </c>
      <c r="BF24" s="22">
        <v>12</v>
      </c>
      <c r="BG24" s="12">
        <v>4.74</v>
      </c>
      <c r="BH24" s="24">
        <f t="shared" si="11"/>
        <v>0.55555555555555558</v>
      </c>
      <c r="BI24" s="24">
        <f t="shared" si="12"/>
        <v>0.44444444444444442</v>
      </c>
      <c r="BJ24" s="18"/>
      <c r="BK24" s="10">
        <v>58</v>
      </c>
      <c r="BL24" s="12">
        <v>2.48</v>
      </c>
      <c r="BM24" s="22">
        <v>29</v>
      </c>
      <c r="BN24" s="12">
        <v>1.91</v>
      </c>
      <c r="BO24" s="22">
        <v>28</v>
      </c>
      <c r="BP24" s="12">
        <v>3.44</v>
      </c>
      <c r="BQ24" s="24">
        <f t="shared" si="13"/>
        <v>0.5</v>
      </c>
      <c r="BR24" s="24">
        <f t="shared" si="14"/>
        <v>0.48275862068965519</v>
      </c>
      <c r="BS24" s="18"/>
      <c r="BT24" s="10">
        <v>19</v>
      </c>
      <c r="BU24" s="12">
        <v>2.39</v>
      </c>
      <c r="BV24" s="22">
        <v>10</v>
      </c>
      <c r="BW24" s="12">
        <v>1.85</v>
      </c>
      <c r="BX24" s="22">
        <v>9</v>
      </c>
      <c r="BY24" s="12">
        <v>3.53</v>
      </c>
      <c r="BZ24" s="24">
        <f t="shared" si="15"/>
        <v>0.52631578947368418</v>
      </c>
      <c r="CA24" s="24">
        <f t="shared" si="16"/>
        <v>0.47368421052631576</v>
      </c>
      <c r="CB24" s="18"/>
      <c r="CC24" s="10">
        <v>81</v>
      </c>
      <c r="CD24" s="12">
        <v>2.95</v>
      </c>
      <c r="CE24" s="22">
        <v>45</v>
      </c>
      <c r="CF24" s="12">
        <v>2.4300000000000002</v>
      </c>
      <c r="CG24" s="22">
        <v>34</v>
      </c>
      <c r="CH24" s="12">
        <v>3.82</v>
      </c>
      <c r="CI24" s="24">
        <f t="shared" si="17"/>
        <v>0.55555555555555558</v>
      </c>
      <c r="CJ24" s="24">
        <f t="shared" si="18"/>
        <v>0.41975308641975306</v>
      </c>
      <c r="CK24" s="18"/>
      <c r="CL24" s="10">
        <v>66</v>
      </c>
      <c r="CM24" s="12">
        <v>2.93</v>
      </c>
      <c r="CN24" s="22">
        <v>40</v>
      </c>
      <c r="CO24" s="12">
        <v>2.86</v>
      </c>
      <c r="CP24" s="22">
        <v>25</v>
      </c>
      <c r="CQ24" s="12">
        <v>2.94</v>
      </c>
      <c r="CR24" s="24">
        <f t="shared" si="19"/>
        <v>0.60606060606060608</v>
      </c>
      <c r="CS24" s="24">
        <f t="shared" si="20"/>
        <v>0.37878787878787878</v>
      </c>
      <c r="CT24" s="18"/>
      <c r="CU24" s="10">
        <v>17</v>
      </c>
      <c r="CV24" s="12">
        <v>3.11</v>
      </c>
      <c r="CW24" s="22">
        <v>10</v>
      </c>
      <c r="CX24" s="12">
        <v>2.65</v>
      </c>
      <c r="CY24" s="22">
        <v>7</v>
      </c>
      <c r="CZ24" s="12">
        <v>4.1399999999999997</v>
      </c>
      <c r="DA24" s="24">
        <f t="shared" si="21"/>
        <v>0.58823529411764708</v>
      </c>
      <c r="DB24" s="24">
        <f t="shared" si="22"/>
        <v>0.41176470588235292</v>
      </c>
      <c r="DC24" s="18"/>
      <c r="DD24" s="10">
        <v>1</v>
      </c>
      <c r="DE24" s="12">
        <v>1.04</v>
      </c>
      <c r="DF24" s="22">
        <v>1</v>
      </c>
      <c r="DG24" s="12">
        <v>1.47</v>
      </c>
      <c r="DH24" s="22">
        <v>0</v>
      </c>
      <c r="DI24" s="12">
        <v>0</v>
      </c>
      <c r="DJ24" s="24">
        <f t="shared" si="23"/>
        <v>1</v>
      </c>
      <c r="DK24" s="24">
        <f t="shared" si="24"/>
        <v>0</v>
      </c>
      <c r="DL24" s="18"/>
      <c r="DM24" s="10">
        <v>2</v>
      </c>
      <c r="DN24" s="12">
        <v>0.78</v>
      </c>
      <c r="DO24" s="22">
        <v>1</v>
      </c>
      <c r="DP24" s="12">
        <v>0.53</v>
      </c>
      <c r="DQ24" s="22">
        <v>1</v>
      </c>
      <c r="DR24" s="12">
        <v>1.61</v>
      </c>
      <c r="DS24" s="24">
        <f t="shared" si="25"/>
        <v>0.5</v>
      </c>
      <c r="DT24" s="24">
        <f t="shared" si="26"/>
        <v>0.5</v>
      </c>
      <c r="DU24" s="18"/>
      <c r="DV24" s="10">
        <v>17</v>
      </c>
      <c r="DW24" s="12">
        <v>2.34</v>
      </c>
      <c r="DX24" s="22">
        <v>13</v>
      </c>
      <c r="DY24" s="12">
        <v>2.36</v>
      </c>
      <c r="DZ24" s="22">
        <v>4</v>
      </c>
      <c r="EA24" s="12">
        <v>2.2599999999999998</v>
      </c>
      <c r="EB24" s="24">
        <f t="shared" si="27"/>
        <v>0.76470588235294112</v>
      </c>
      <c r="EC24" s="24">
        <f t="shared" si="28"/>
        <v>0.23529411764705882</v>
      </c>
      <c r="ED24" s="18"/>
      <c r="EE24" s="10">
        <v>7</v>
      </c>
      <c r="EF24" s="12">
        <v>2.1</v>
      </c>
      <c r="EG24" s="22">
        <v>3</v>
      </c>
      <c r="EH24" s="12">
        <v>1.34</v>
      </c>
      <c r="EI24" s="22">
        <v>4</v>
      </c>
      <c r="EJ24" s="12">
        <v>3.64</v>
      </c>
      <c r="EK24" s="24">
        <f t="shared" si="29"/>
        <v>0.42857142857142855</v>
      </c>
      <c r="EL24" s="24">
        <f t="shared" si="30"/>
        <v>0.5714285714285714</v>
      </c>
      <c r="EM24" s="18"/>
      <c r="EN24" s="10">
        <v>9</v>
      </c>
      <c r="EO24" s="12">
        <v>2.74</v>
      </c>
      <c r="EP24" s="22">
        <v>1</v>
      </c>
      <c r="EQ24" s="12">
        <v>0.47</v>
      </c>
      <c r="ER24" s="22">
        <v>8</v>
      </c>
      <c r="ES24" s="12">
        <v>6.96</v>
      </c>
      <c r="ET24" s="24">
        <f t="shared" si="31"/>
        <v>0.1111111111111111</v>
      </c>
      <c r="EU24" s="24">
        <f t="shared" si="32"/>
        <v>0.88888888888888884</v>
      </c>
      <c r="EV24" s="18"/>
      <c r="EW24" s="10">
        <v>6</v>
      </c>
      <c r="EX24" s="12">
        <v>2.2200000000000002</v>
      </c>
      <c r="EY24" s="22">
        <v>1</v>
      </c>
      <c r="EZ24" s="12">
        <v>0.63</v>
      </c>
      <c r="FA24" s="22">
        <v>5</v>
      </c>
      <c r="FB24" s="12">
        <v>4.67</v>
      </c>
      <c r="FC24" s="24">
        <f t="shared" si="33"/>
        <v>0.16666666666666666</v>
      </c>
      <c r="FD24" s="24">
        <f t="shared" si="34"/>
        <v>0.83333333333333337</v>
      </c>
      <c r="FE24" s="18"/>
      <c r="FF24" s="10">
        <v>15</v>
      </c>
      <c r="FG24" s="12">
        <v>3.14</v>
      </c>
      <c r="FH24" s="22">
        <v>6</v>
      </c>
      <c r="FI24" s="12">
        <v>1.82</v>
      </c>
      <c r="FJ24" s="22">
        <v>9</v>
      </c>
      <c r="FK24" s="12">
        <v>6.08</v>
      </c>
      <c r="FL24" s="24">
        <f t="shared" si="35"/>
        <v>0.4</v>
      </c>
      <c r="FM24" s="24">
        <f t="shared" si="36"/>
        <v>0.6</v>
      </c>
    </row>
    <row r="25" spans="1:169" x14ac:dyDescent="0.15">
      <c r="E25" s="20"/>
      <c r="F25" s="20"/>
      <c r="G25" s="20"/>
    </row>
    <row r="26" spans="1:169" x14ac:dyDescent="0.15">
      <c r="I26" s="35"/>
      <c r="J26" s="64" t="str">
        <f>+I7</f>
        <v>福井県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福井市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敦賀市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小浜市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大野市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勝山市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鯖江市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あわら市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越前市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坂井市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吉田郡永平寺町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今立郡池田町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南条郡南越前町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丹生郡越前町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三方郡美浜町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大飯郡高浜町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大飯郡おおい町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三方上中郡若狭町</v>
      </c>
      <c r="FH26" s="36"/>
      <c r="FI26" s="36"/>
      <c r="FJ26" s="36"/>
      <c r="FK26" s="36"/>
      <c r="FL26" s="36" t="s">
        <v>53</v>
      </c>
      <c r="FM26" s="37"/>
    </row>
    <row r="27" spans="1:169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</row>
    <row r="28" spans="1:169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</row>
    <row r="29" spans="1:169" x14ac:dyDescent="0.15">
      <c r="I29" s="38"/>
      <c r="J29" s="41">
        <f>ROUNDDOWN(+I9/10000,1)</f>
        <v>2.5</v>
      </c>
      <c r="K29" s="9"/>
      <c r="L29" s="9"/>
      <c r="M29" s="42"/>
      <c r="N29" s="9"/>
      <c r="O29" s="42">
        <f>+I9/$B$9</f>
        <v>8.1222120844289189E-3</v>
      </c>
      <c r="P29" s="39"/>
      <c r="R29" s="38"/>
      <c r="S29" s="67">
        <f>ROUNDDOWN(+R9/1000,2)</f>
        <v>9.0299999999999994</v>
      </c>
      <c r="T29" s="9"/>
      <c r="U29" s="9"/>
      <c r="V29" s="9"/>
      <c r="W29" s="9"/>
      <c r="X29" s="42">
        <f>+R9/$I$9</f>
        <v>0.35893666057379003</v>
      </c>
      <c r="Y29" s="39"/>
      <c r="AA29" s="38"/>
      <c r="AB29" s="67">
        <f>ROUNDDOWN(+AA9/1000,2)</f>
        <v>1.87</v>
      </c>
      <c r="AC29" s="9"/>
      <c r="AD29" s="9"/>
      <c r="AE29" s="9"/>
      <c r="AF29" s="9"/>
      <c r="AG29" s="42">
        <f>+AA9/$I$9</f>
        <v>7.4425812604307404E-2</v>
      </c>
      <c r="AH29" s="39"/>
      <c r="AJ29" s="38"/>
      <c r="AK29" s="67">
        <f>ROUNDDOWN(+AJ9/1000,2)</f>
        <v>1.0900000000000001</v>
      </c>
      <c r="AL29" s="9"/>
      <c r="AM29" s="9"/>
      <c r="AN29" s="9"/>
      <c r="AO29" s="9"/>
      <c r="AP29" s="42">
        <f>+AJ9/$I$9</f>
        <v>4.3431614082492249E-2</v>
      </c>
      <c r="AQ29" s="39"/>
      <c r="AS29" s="38"/>
      <c r="AT29" s="67">
        <f>ROUNDDOWN(+AS9/1000,2)</f>
        <v>1.18</v>
      </c>
      <c r="AU29" s="9"/>
      <c r="AV29" s="9"/>
      <c r="AW29" s="9"/>
      <c r="AX29" s="9"/>
      <c r="AY29" s="42">
        <f>+AS9/$I$9</f>
        <v>4.7007867758086304E-2</v>
      </c>
      <c r="AZ29" s="39"/>
      <c r="BB29" s="38"/>
      <c r="BC29" s="67">
        <f>ROUNDDOWN(+BB9/1000,2)</f>
        <v>0.81</v>
      </c>
      <c r="BD29" s="9"/>
      <c r="BE29" s="9"/>
      <c r="BF29" s="9"/>
      <c r="BG29" s="9"/>
      <c r="BH29" s="42">
        <f>+BB9/$I$9</f>
        <v>3.2464436144003815E-2</v>
      </c>
      <c r="BI29" s="39"/>
      <c r="BK29" s="38"/>
      <c r="BL29" s="67">
        <f>ROUNDDOWN(+BK9/1000,2)</f>
        <v>2.33</v>
      </c>
      <c r="BM29" s="9"/>
      <c r="BN29" s="9"/>
      <c r="BO29" s="9"/>
      <c r="BP29" s="9"/>
      <c r="BQ29" s="42">
        <f>+BK9/$I$9</f>
        <v>9.2823650957641266E-2</v>
      </c>
      <c r="BR29" s="39"/>
      <c r="BT29" s="38"/>
      <c r="BU29" s="67">
        <f>ROUNDDOWN(+BT9/1000,2)</f>
        <v>0.79</v>
      </c>
      <c r="BV29" s="9"/>
      <c r="BW29" s="9"/>
      <c r="BX29" s="9"/>
      <c r="BY29" s="9"/>
      <c r="BZ29" s="42">
        <f>+BT9/$I$9</f>
        <v>3.1590240801080825E-2</v>
      </c>
      <c r="CA29" s="39"/>
      <c r="CC29" s="38"/>
      <c r="CD29" s="67">
        <f>ROUNDDOWN(+CC9/1000,2)</f>
        <v>2.75</v>
      </c>
      <c r="CE29" s="9"/>
      <c r="CF29" s="9"/>
      <c r="CG29" s="9"/>
      <c r="CH29" s="9"/>
      <c r="CI29" s="42">
        <f>+CC9/$I$9</f>
        <v>0.10927441786537392</v>
      </c>
      <c r="CJ29" s="39"/>
      <c r="CL29" s="38"/>
      <c r="CM29" s="67">
        <f>ROUNDDOWN(+CL9/1000,2)</f>
        <v>2.25</v>
      </c>
      <c r="CN29" s="9"/>
      <c r="CO29" s="9"/>
      <c r="CP29" s="9"/>
      <c r="CQ29" s="9"/>
      <c r="CR29" s="42">
        <f>+CL9/$I$9</f>
        <v>8.9485814193753482E-2</v>
      </c>
      <c r="CS29" s="39"/>
      <c r="CU29" s="38"/>
      <c r="CV29" s="67">
        <f>ROUNDDOWN(+CU9/1000,2)</f>
        <v>0.54</v>
      </c>
      <c r="CW29" s="9"/>
      <c r="CX29" s="9"/>
      <c r="CY29" s="9"/>
      <c r="CZ29" s="9"/>
      <c r="DA29" s="42">
        <f>+CU9/$I$9</f>
        <v>2.1695938965270604E-2</v>
      </c>
      <c r="DB29" s="39"/>
      <c r="DD29" s="38"/>
      <c r="DE29" s="67">
        <f>ROUNDDOWN(+DD9/1000,2)</f>
        <v>0.09</v>
      </c>
      <c r="DF29" s="9"/>
      <c r="DG29" s="9"/>
      <c r="DH29" s="9"/>
      <c r="DI29" s="9"/>
      <c r="DJ29" s="42">
        <f>+DD9/$I$9</f>
        <v>3.814670587300326E-3</v>
      </c>
      <c r="DK29" s="39"/>
      <c r="DM29" s="38"/>
      <c r="DN29" s="67">
        <f>ROUNDDOWN(+DM9/1000,2)</f>
        <v>0.25</v>
      </c>
      <c r="DO29" s="9"/>
      <c r="DP29" s="9"/>
      <c r="DQ29" s="9"/>
      <c r="DR29" s="9"/>
      <c r="DS29" s="42">
        <f>+DM9/$I$9</f>
        <v>1.013271874751649E-2</v>
      </c>
      <c r="DT29" s="39"/>
      <c r="DV29" s="38"/>
      <c r="DW29" s="67">
        <f>ROUNDDOWN(+DV9/1000,2)</f>
        <v>0.72</v>
      </c>
      <c r="DX29" s="9"/>
      <c r="DY29" s="9"/>
      <c r="DZ29" s="9"/>
      <c r="EA29" s="9"/>
      <c r="EB29" s="42">
        <f>+DV9/$I$9</f>
        <v>2.8888182468409761E-2</v>
      </c>
      <c r="EC29" s="39"/>
      <c r="EE29" s="38"/>
      <c r="EF29" s="67">
        <f>ROUNDDOWN(+EE9/1000,2)</f>
        <v>0.33</v>
      </c>
      <c r="EG29" s="9"/>
      <c r="EH29" s="9"/>
      <c r="EI29" s="9"/>
      <c r="EJ29" s="9"/>
      <c r="EK29" s="42">
        <f>+EE9/$I$9</f>
        <v>1.327187475164905E-2</v>
      </c>
      <c r="EL29" s="39"/>
      <c r="EN29" s="38"/>
      <c r="EO29" s="67">
        <f>ROUNDDOWN(+EN9/1000,2)</f>
        <v>0.32</v>
      </c>
      <c r="EP29" s="9"/>
      <c r="EQ29" s="9"/>
      <c r="ER29" s="9"/>
      <c r="ES29" s="9"/>
      <c r="ET29" s="42">
        <f>+EN9/$I$9</f>
        <v>1.303345783994278E-2</v>
      </c>
      <c r="EU29" s="39"/>
      <c r="EW29" s="38"/>
      <c r="EX29" s="67">
        <f>ROUNDDOWN(+EW9/1000,2)</f>
        <v>0.27</v>
      </c>
      <c r="EY29" s="9"/>
      <c r="EZ29" s="9"/>
      <c r="FA29" s="9"/>
      <c r="FB29" s="9"/>
      <c r="FC29" s="42">
        <f>+EW9/$I$9</f>
        <v>1.0728761026782167E-2</v>
      </c>
      <c r="FD29" s="39"/>
      <c r="FF29" s="38"/>
      <c r="FG29" s="67">
        <f>ROUNDDOWN(+FF9/1000,2)</f>
        <v>0.47</v>
      </c>
      <c r="FH29" s="9"/>
      <c r="FI29" s="9"/>
      <c r="FJ29" s="9"/>
      <c r="FK29" s="9"/>
      <c r="FL29" s="42">
        <f>+FF9/$I$9</f>
        <v>1.899388063259954E-2</v>
      </c>
      <c r="FM29" s="39"/>
    </row>
    <row r="30" spans="1:169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</row>
    <row r="31" spans="1:169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</row>
    <row r="32" spans="1:169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25.68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26.82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26.96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28.91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24.26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25.7</v>
      </c>
      <c r="BK32" s="43" t="s">
        <v>62</v>
      </c>
      <c r="BL32" s="61" t="s">
        <v>69</v>
      </c>
      <c r="BM32" s="45"/>
      <c r="BN32" s="9"/>
      <c r="BO32" s="46"/>
      <c r="BP32" s="46"/>
      <c r="BQ32" s="45"/>
      <c r="BR32" s="47">
        <f>+BL$12</f>
        <v>35.83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24.4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27.45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25.09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22.71</v>
      </c>
      <c r="DD32" s="43" t="s">
        <v>62</v>
      </c>
      <c r="DE32" s="61" t="s">
        <v>69</v>
      </c>
      <c r="DF32" s="45"/>
      <c r="DG32" s="9"/>
      <c r="DH32" s="46"/>
      <c r="DI32" s="46"/>
      <c r="DJ32" s="45"/>
      <c r="DK32" s="47">
        <f>+DE$12</f>
        <v>25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27.45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24.48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26.65</v>
      </c>
      <c r="EN32" s="43" t="s">
        <v>62</v>
      </c>
      <c r="EO32" s="61" t="s">
        <v>73</v>
      </c>
      <c r="EP32" s="45"/>
      <c r="EQ32" s="9"/>
      <c r="ER32" s="46"/>
      <c r="ES32" s="46"/>
      <c r="ET32" s="45"/>
      <c r="EU32" s="47">
        <f>+EO$20</f>
        <v>29.88</v>
      </c>
      <c r="EW32" s="43" t="s">
        <v>62</v>
      </c>
      <c r="EX32" s="61" t="s">
        <v>68</v>
      </c>
      <c r="EY32" s="45"/>
      <c r="EZ32" s="9"/>
      <c r="FA32" s="46"/>
      <c r="FB32" s="46"/>
      <c r="FC32" s="45"/>
      <c r="FD32" s="47">
        <f>+EX$11</f>
        <v>26.3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26.57</v>
      </c>
    </row>
    <row r="33" spans="9:169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+J$11</f>
        <v>15.34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+S$11</f>
        <v>13.28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+AB$20</f>
        <v>18.739999999999998</v>
      </c>
      <c r="AJ33" s="43" t="s">
        <v>63</v>
      </c>
      <c r="AK33" s="44" t="s">
        <v>68</v>
      </c>
      <c r="AL33" s="45"/>
      <c r="AM33" s="9"/>
      <c r="AN33" s="46"/>
      <c r="AO33" s="46"/>
      <c r="AP33" s="45"/>
      <c r="AQ33" s="47">
        <f>+AK$11</f>
        <v>14.55</v>
      </c>
      <c r="AS33" s="43" t="s">
        <v>63</v>
      </c>
      <c r="AT33" s="44" t="s">
        <v>68</v>
      </c>
      <c r="AU33" s="45"/>
      <c r="AV33" s="9"/>
      <c r="AW33" s="46"/>
      <c r="AX33" s="46"/>
      <c r="AY33" s="45"/>
      <c r="AZ33" s="47">
        <f>+AT$11</f>
        <v>20.03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+BC$11</f>
        <v>18.12</v>
      </c>
      <c r="BK33" s="43" t="s">
        <v>63</v>
      </c>
      <c r="BL33" s="44" t="s">
        <v>70</v>
      </c>
      <c r="BM33" s="45"/>
      <c r="BN33" s="9"/>
      <c r="BO33" s="46"/>
      <c r="BP33" s="46"/>
      <c r="BQ33" s="45"/>
      <c r="BR33" s="47">
        <f>+BL$16</f>
        <v>20.55</v>
      </c>
      <c r="BT33" s="43" t="s">
        <v>63</v>
      </c>
      <c r="BU33" s="44" t="s">
        <v>73</v>
      </c>
      <c r="BV33" s="45"/>
      <c r="BW33" s="9"/>
      <c r="BX33" s="46"/>
      <c r="BY33" s="46"/>
      <c r="BZ33" s="45"/>
      <c r="CA33" s="47">
        <f>+BU$20</f>
        <v>17.36</v>
      </c>
      <c r="CC33" s="43" t="s">
        <v>63</v>
      </c>
      <c r="CD33" s="61" t="s">
        <v>69</v>
      </c>
      <c r="CE33" s="45"/>
      <c r="CF33" s="9"/>
      <c r="CG33" s="46"/>
      <c r="CH33" s="46"/>
      <c r="CI33" s="45"/>
      <c r="CJ33" s="47">
        <f>+CD$12</f>
        <v>18.690000000000001</v>
      </c>
      <c r="CL33" s="43" t="s">
        <v>63</v>
      </c>
      <c r="CM33" s="61" t="s">
        <v>69</v>
      </c>
      <c r="CN33" s="45"/>
      <c r="CO33" s="9"/>
      <c r="CP33" s="46"/>
      <c r="CQ33" s="46"/>
      <c r="CR33" s="45"/>
      <c r="CS33" s="47">
        <f>+CM$12</f>
        <v>17.63</v>
      </c>
      <c r="CU33" s="43" t="s">
        <v>63</v>
      </c>
      <c r="CV33" s="61" t="s">
        <v>69</v>
      </c>
      <c r="CW33" s="45"/>
      <c r="CX33" s="9"/>
      <c r="CY33" s="46"/>
      <c r="CZ33" s="46"/>
      <c r="DA33" s="45"/>
      <c r="DB33" s="47">
        <f>+CV$12</f>
        <v>19.96</v>
      </c>
      <c r="DD33" s="43" t="s">
        <v>63</v>
      </c>
      <c r="DE33" s="44" t="s">
        <v>70</v>
      </c>
      <c r="DF33" s="45"/>
      <c r="DG33" s="9"/>
      <c r="DH33" s="46"/>
      <c r="DI33" s="46"/>
      <c r="DJ33" s="45"/>
      <c r="DK33" s="47">
        <f>+DE$16</f>
        <v>21.88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22.35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+DW$11</f>
        <v>22.01</v>
      </c>
      <c r="EE33" s="43" t="s">
        <v>63</v>
      </c>
      <c r="EF33" s="44" t="s">
        <v>73</v>
      </c>
      <c r="EG33" s="45"/>
      <c r="EH33" s="9"/>
      <c r="EI33" s="46"/>
      <c r="EJ33" s="46"/>
      <c r="EK33" s="45"/>
      <c r="EL33" s="47">
        <f>+EF$20</f>
        <v>21.56</v>
      </c>
      <c r="EN33" s="43" t="s">
        <v>63</v>
      </c>
      <c r="EO33" s="44" t="s">
        <v>70</v>
      </c>
      <c r="EP33" s="45"/>
      <c r="EQ33" s="9"/>
      <c r="ER33" s="46"/>
      <c r="ES33" s="46"/>
      <c r="ET33" s="45"/>
      <c r="EU33" s="47">
        <f>+EO$16</f>
        <v>20.12</v>
      </c>
      <c r="EW33" s="43" t="s">
        <v>63</v>
      </c>
      <c r="EX33" s="44" t="s">
        <v>73</v>
      </c>
      <c r="EY33" s="45"/>
      <c r="EZ33" s="9"/>
      <c r="FA33" s="46"/>
      <c r="FB33" s="46"/>
      <c r="FC33" s="45"/>
      <c r="FD33" s="47">
        <f>+EX$20</f>
        <v>23.7</v>
      </c>
      <c r="FF33" s="43" t="s">
        <v>63</v>
      </c>
      <c r="FG33" s="44" t="s">
        <v>73</v>
      </c>
      <c r="FH33" s="45"/>
      <c r="FI33" s="9"/>
      <c r="FJ33" s="46"/>
      <c r="FK33" s="46"/>
      <c r="FL33" s="45"/>
      <c r="FM33" s="47">
        <f>+FG$20</f>
        <v>21.55</v>
      </c>
    </row>
    <row r="34" spans="9:169" x14ac:dyDescent="0.15">
      <c r="I34" s="43" t="s">
        <v>64</v>
      </c>
      <c r="J34" s="61" t="s">
        <v>69</v>
      </c>
      <c r="K34" s="45"/>
      <c r="L34" s="45"/>
      <c r="M34" s="45"/>
      <c r="N34" s="46"/>
      <c r="O34" s="45"/>
      <c r="P34" s="47">
        <f>+J$12</f>
        <v>14.92</v>
      </c>
      <c r="R34" s="43" t="s">
        <v>64</v>
      </c>
      <c r="S34" s="44" t="s">
        <v>73</v>
      </c>
      <c r="T34" s="45"/>
      <c r="U34" s="9"/>
      <c r="V34" s="46"/>
      <c r="W34" s="46"/>
      <c r="X34" s="45"/>
      <c r="Y34" s="47">
        <f>+S$20</f>
        <v>12.7</v>
      </c>
      <c r="AA34" s="43" t="s">
        <v>64</v>
      </c>
      <c r="AB34" s="44" t="s">
        <v>68</v>
      </c>
      <c r="AC34" s="45"/>
      <c r="AD34" s="9"/>
      <c r="AE34" s="46"/>
      <c r="AF34" s="46"/>
      <c r="AG34" s="45"/>
      <c r="AH34" s="47">
        <f>+AB$11</f>
        <v>18.149999999999999</v>
      </c>
      <c r="AJ34" s="43" t="s">
        <v>64</v>
      </c>
      <c r="AK34" s="44" t="s">
        <v>73</v>
      </c>
      <c r="AL34" s="45"/>
      <c r="AM34" s="9"/>
      <c r="AN34" s="46"/>
      <c r="AO34" s="46"/>
      <c r="AP34" s="45"/>
      <c r="AQ34" s="47">
        <f>+AK$20</f>
        <v>13.36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+AT$20</f>
        <v>15.3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14.2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+BL$21</f>
        <v>10.62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+BU$11</f>
        <v>16.100000000000001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+CD$11</f>
        <v>15.31</v>
      </c>
      <c r="CL34" s="43" t="s">
        <v>64</v>
      </c>
      <c r="CM34" s="44" t="s">
        <v>68</v>
      </c>
      <c r="CN34" s="45"/>
      <c r="CO34" s="9"/>
      <c r="CP34" s="46"/>
      <c r="CQ34" s="46"/>
      <c r="CR34" s="45"/>
      <c r="CS34" s="47">
        <f>+CM$11</f>
        <v>16.829999999999998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+CV$11</f>
        <v>17.579999999999998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+DE$11</f>
        <v>21.88</v>
      </c>
      <c r="DM34" s="43" t="s">
        <v>64</v>
      </c>
      <c r="DN34" s="44" t="s">
        <v>73</v>
      </c>
      <c r="DO34" s="45"/>
      <c r="DP34" s="9"/>
      <c r="DQ34" s="46"/>
      <c r="DR34" s="46"/>
      <c r="DS34" s="45"/>
      <c r="DT34" s="47">
        <f>+DN$20</f>
        <v>15.29</v>
      </c>
      <c r="DV34" s="43" t="s">
        <v>64</v>
      </c>
      <c r="DW34" s="61" t="s">
        <v>69</v>
      </c>
      <c r="DX34" s="45"/>
      <c r="DY34" s="9"/>
      <c r="DZ34" s="46"/>
      <c r="EA34" s="46"/>
      <c r="EB34" s="45"/>
      <c r="EC34" s="47">
        <f>+DW$12</f>
        <v>22.01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+EF$11</f>
        <v>20.36</v>
      </c>
      <c r="EN34" s="43" t="s">
        <v>64</v>
      </c>
      <c r="EO34" s="44" t="s">
        <v>68</v>
      </c>
      <c r="EP34" s="45"/>
      <c r="EQ34" s="9"/>
      <c r="ER34" s="46"/>
      <c r="ES34" s="46"/>
      <c r="ET34" s="45"/>
      <c r="EU34" s="47">
        <f>+EO$11</f>
        <v>18.899999999999999</v>
      </c>
      <c r="EW34" s="43" t="s">
        <v>64</v>
      </c>
      <c r="EX34" s="44" t="s">
        <v>70</v>
      </c>
      <c r="EY34" s="45"/>
      <c r="EZ34" s="9"/>
      <c r="FA34" s="46"/>
      <c r="FB34" s="46"/>
      <c r="FC34" s="45"/>
      <c r="FD34" s="47">
        <f>+EX$16</f>
        <v>19.260000000000002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+FG$11</f>
        <v>19.25</v>
      </c>
    </row>
    <row r="35" spans="9:169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12.87</v>
      </c>
      <c r="R35" s="43" t="s">
        <v>65</v>
      </c>
      <c r="S35" s="44" t="s">
        <v>72</v>
      </c>
      <c r="T35" s="45"/>
      <c r="U35" s="9"/>
      <c r="V35" s="46"/>
      <c r="W35" s="46"/>
      <c r="X35" s="45"/>
      <c r="Y35" s="47">
        <f>+S$21</f>
        <v>11.6</v>
      </c>
      <c r="AA35" s="43" t="s">
        <v>65</v>
      </c>
      <c r="AB35" s="44" t="s">
        <v>72</v>
      </c>
      <c r="AC35" s="45"/>
      <c r="AD35" s="9"/>
      <c r="AE35" s="46"/>
      <c r="AF35" s="46"/>
      <c r="AG35" s="45"/>
      <c r="AH35" s="47">
        <f>+AB$21</f>
        <v>11.11</v>
      </c>
      <c r="AJ35" s="43" t="s">
        <v>65</v>
      </c>
      <c r="AK35" s="44" t="s">
        <v>72</v>
      </c>
      <c r="AL35" s="45"/>
      <c r="AM35" s="9"/>
      <c r="AN35" s="46"/>
      <c r="AO35" s="46"/>
      <c r="AP35" s="45"/>
      <c r="AQ35" s="47">
        <f>+AK$21</f>
        <v>13.08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+AT$21</f>
        <v>12.76</v>
      </c>
      <c r="BB35" s="43" t="s">
        <v>65</v>
      </c>
      <c r="BC35" s="44" t="s">
        <v>73</v>
      </c>
      <c r="BD35" s="45"/>
      <c r="BE35" s="9"/>
      <c r="BF35" s="46"/>
      <c r="BG35" s="46"/>
      <c r="BH35" s="45"/>
      <c r="BI35" s="47">
        <f>+BC$20</f>
        <v>13.34</v>
      </c>
      <c r="BK35" s="43" t="s">
        <v>65</v>
      </c>
      <c r="BL35" s="44" t="s">
        <v>68</v>
      </c>
      <c r="BM35" s="45"/>
      <c r="BN35" s="9"/>
      <c r="BO35" s="46"/>
      <c r="BP35" s="46"/>
      <c r="BQ35" s="45"/>
      <c r="BR35" s="47">
        <f>+BL$11</f>
        <v>9.5</v>
      </c>
      <c r="BT35" s="43" t="s">
        <v>65</v>
      </c>
      <c r="BU35" s="61" t="s">
        <v>69</v>
      </c>
      <c r="BV35" s="45"/>
      <c r="BW35" s="9"/>
      <c r="BX35" s="46"/>
      <c r="BY35" s="46"/>
      <c r="BZ35" s="45"/>
      <c r="CA35" s="47">
        <f>+BU$12</f>
        <v>13.58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+CD$21</f>
        <v>11.24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+CM$21</f>
        <v>12.57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+CV$21</f>
        <v>11.72</v>
      </c>
      <c r="DD35" s="43" t="s">
        <v>65</v>
      </c>
      <c r="DE35" s="44" t="s">
        <v>73</v>
      </c>
      <c r="DF35" s="45"/>
      <c r="DG35" s="9"/>
      <c r="DH35" s="46"/>
      <c r="DI35" s="46"/>
      <c r="DJ35" s="45"/>
      <c r="DK35" s="47">
        <f>+DE$20</f>
        <v>11.46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+DN$21</f>
        <v>10.98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+DW$21</f>
        <v>9.6300000000000008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+EF$21</f>
        <v>10.18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+EO$21</f>
        <v>11.59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+EX$21</f>
        <v>12.59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+FG$21</f>
        <v>11.09</v>
      </c>
    </row>
    <row r="36" spans="9:169" x14ac:dyDescent="0.15">
      <c r="I36" s="43" t="s">
        <v>66</v>
      </c>
      <c r="J36" s="44" t="s">
        <v>72</v>
      </c>
      <c r="K36" s="45"/>
      <c r="L36" s="45"/>
      <c r="M36" s="45"/>
      <c r="N36" s="46"/>
      <c r="O36" s="45"/>
      <c r="P36" s="47">
        <f>+J$21</f>
        <v>11.69</v>
      </c>
      <c r="R36" s="43" t="s">
        <v>66</v>
      </c>
      <c r="S36" s="44" t="s">
        <v>69</v>
      </c>
      <c r="T36" s="45"/>
      <c r="U36" s="9"/>
      <c r="V36" s="46"/>
      <c r="W36" s="46"/>
      <c r="X36" s="45"/>
      <c r="Y36" s="47">
        <f>+S$12</f>
        <v>11.09</v>
      </c>
      <c r="AA36" s="43" t="s">
        <v>66</v>
      </c>
      <c r="AB36" s="44" t="s">
        <v>69</v>
      </c>
      <c r="AC36" s="45"/>
      <c r="AD36" s="9"/>
      <c r="AE36" s="46"/>
      <c r="AF36" s="46"/>
      <c r="AG36" s="45"/>
      <c r="AH36" s="47">
        <f>+AB$12</f>
        <v>6.25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+AK$12</f>
        <v>10.61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+AT$12</f>
        <v>12.76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+BC$12</f>
        <v>13.22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+BL$20</f>
        <v>7.83</v>
      </c>
      <c r="BT36" s="43" t="s">
        <v>66</v>
      </c>
      <c r="BU36" s="44" t="s">
        <v>72</v>
      </c>
      <c r="BV36" s="45"/>
      <c r="BW36" s="9"/>
      <c r="BX36" s="46"/>
      <c r="BY36" s="46"/>
      <c r="BZ36" s="45"/>
      <c r="CA36" s="47">
        <f>+BU$21</f>
        <v>13.21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+CD$20</f>
        <v>9.93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+CM$20</f>
        <v>9.77</v>
      </c>
      <c r="CU36" s="43" t="s">
        <v>66</v>
      </c>
      <c r="CV36" s="61" t="s">
        <v>71</v>
      </c>
      <c r="CW36" s="45"/>
      <c r="CX36" s="9"/>
      <c r="CY36" s="46"/>
      <c r="CZ36" s="46"/>
      <c r="DA36" s="45"/>
      <c r="DB36" s="47">
        <f>+CV$18</f>
        <v>7.88</v>
      </c>
      <c r="DD36" s="43" t="s">
        <v>66</v>
      </c>
      <c r="DE36" s="44" t="s">
        <v>72</v>
      </c>
      <c r="DF36" s="45"/>
      <c r="DG36" s="9"/>
      <c r="DH36" s="46"/>
      <c r="DI36" s="46"/>
      <c r="DJ36" s="45"/>
      <c r="DK36" s="47">
        <f>+DE$21</f>
        <v>10.42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+DN$12</f>
        <v>9.8000000000000007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+DW$20</f>
        <v>9.35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+EF$12</f>
        <v>7.19</v>
      </c>
      <c r="EN36" s="43" t="s">
        <v>66</v>
      </c>
      <c r="EO36" s="44" t="s">
        <v>69</v>
      </c>
      <c r="EP36" s="45"/>
      <c r="EQ36" s="9"/>
      <c r="ER36" s="46"/>
      <c r="ES36" s="46"/>
      <c r="ET36" s="45"/>
      <c r="EU36" s="47">
        <f>+EO$12</f>
        <v>5.18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+EX$12</f>
        <v>4.4400000000000004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+FG$12</f>
        <v>7.11</v>
      </c>
    </row>
    <row r="37" spans="9:169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4.04</v>
      </c>
      <c r="R37" s="43" t="s">
        <v>67</v>
      </c>
      <c r="S37" s="44" t="s">
        <v>71</v>
      </c>
      <c r="T37" s="45"/>
      <c r="U37" s="9"/>
      <c r="V37" s="46"/>
      <c r="W37" s="46"/>
      <c r="X37" s="45"/>
      <c r="Y37" s="47">
        <f>+S$18</f>
        <v>5.98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3.52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+AK$18</f>
        <v>5.58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+AT$18</f>
        <v>1.69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1.59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2.83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+BU$18</f>
        <v>2.14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+CD$18</f>
        <v>3.67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2.4900000000000002</v>
      </c>
      <c r="CU37" s="43" t="s">
        <v>67</v>
      </c>
      <c r="CV37" s="44" t="s">
        <v>73</v>
      </c>
      <c r="CW37" s="45"/>
      <c r="CX37" s="9"/>
      <c r="CY37" s="46"/>
      <c r="CZ37" s="46"/>
      <c r="DA37" s="45"/>
      <c r="DB37" s="47">
        <f>+CV$20</f>
        <v>6.59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0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0.78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1.24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+EF$18</f>
        <v>1.5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+EO$18</f>
        <v>3.05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1.48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0.84</v>
      </c>
    </row>
    <row r="38" spans="9:169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</row>
    <row r="39" spans="9:169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</row>
    <row r="40" spans="9:169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</row>
    <row r="41" spans="9:169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</row>
    <row r="42" spans="9:169" x14ac:dyDescent="0.15">
      <c r="I42" s="51" t="s">
        <v>59</v>
      </c>
      <c r="J42" s="52">
        <f>+J16/100</f>
        <v>0.25679999999999997</v>
      </c>
      <c r="K42" s="53"/>
      <c r="L42" s="53"/>
      <c r="M42" s="54"/>
      <c r="N42" s="9"/>
      <c r="O42" s="54">
        <f>+J42-$C$16/100</f>
        <v>1.1499999999999955E-2</v>
      </c>
      <c r="P42" s="39"/>
      <c r="R42" s="51" t="s">
        <v>59</v>
      </c>
      <c r="S42" s="52">
        <f>+S16/100</f>
        <v>0.26819999999999999</v>
      </c>
      <c r="T42" s="53"/>
      <c r="U42" s="9"/>
      <c r="V42" s="9"/>
      <c r="W42" s="9"/>
      <c r="X42" s="54">
        <f>+S42-$C$16/100</f>
        <v>2.2899999999999976E-2</v>
      </c>
      <c r="Y42" s="39"/>
      <c r="AA42" s="51" t="s">
        <v>59</v>
      </c>
      <c r="AB42" s="52">
        <f>+AB16/100</f>
        <v>0.26960000000000001</v>
      </c>
      <c r="AC42" s="53"/>
      <c r="AD42" s="9"/>
      <c r="AE42" s="9"/>
      <c r="AF42" s="9"/>
      <c r="AG42" s="54">
        <f>+AB42-$C$16/100</f>
        <v>2.4299999999999988E-2</v>
      </c>
      <c r="AH42" s="39"/>
      <c r="AJ42" s="51" t="s">
        <v>59</v>
      </c>
      <c r="AK42" s="52">
        <f>+AK16/100</f>
        <v>0.28910000000000002</v>
      </c>
      <c r="AL42" s="53"/>
      <c r="AM42" s="9"/>
      <c r="AN42" s="9"/>
      <c r="AO42" s="9"/>
      <c r="AP42" s="54">
        <f>+AK42-$C$16/100</f>
        <v>4.3800000000000006E-2</v>
      </c>
      <c r="AQ42" s="39"/>
      <c r="AS42" s="51" t="s">
        <v>59</v>
      </c>
      <c r="AT42" s="52">
        <f>+AT16/100</f>
        <v>0.24260000000000001</v>
      </c>
      <c r="AU42" s="53"/>
      <c r="AV42" s="9"/>
      <c r="AW42" s="9"/>
      <c r="AX42" s="9"/>
      <c r="AY42" s="54">
        <f>+AT42-$C$16/100</f>
        <v>-2.7000000000000079E-3</v>
      </c>
      <c r="AZ42" s="39"/>
      <c r="BB42" s="51" t="s">
        <v>59</v>
      </c>
      <c r="BC42" s="52">
        <f>+BC16/100</f>
        <v>0.25700000000000001</v>
      </c>
      <c r="BD42" s="53"/>
      <c r="BE42" s="9"/>
      <c r="BF42" s="9"/>
      <c r="BG42" s="9"/>
      <c r="BH42" s="54">
        <f>+BC42-$C$16/100</f>
        <v>1.1699999999999988E-2</v>
      </c>
      <c r="BI42" s="39"/>
      <c r="BK42" s="51" t="s">
        <v>59</v>
      </c>
      <c r="BL42" s="52">
        <f>+BL16/100</f>
        <v>0.20550000000000002</v>
      </c>
      <c r="BM42" s="53"/>
      <c r="BN42" s="9"/>
      <c r="BO42" s="9"/>
      <c r="BP42" s="9"/>
      <c r="BQ42" s="54">
        <f>+BL42-$C$16/100</f>
        <v>-3.9800000000000002E-2</v>
      </c>
      <c r="BR42" s="39"/>
      <c r="BT42" s="51" t="s">
        <v>59</v>
      </c>
      <c r="BU42" s="52">
        <f>+BU16/100</f>
        <v>0.24399999999999999</v>
      </c>
      <c r="BV42" s="53"/>
      <c r="BW42" s="9"/>
      <c r="BX42" s="9"/>
      <c r="BY42" s="9"/>
      <c r="BZ42" s="54">
        <f>+BU42-$C$16/100</f>
        <v>-1.3000000000000234E-3</v>
      </c>
      <c r="CA42" s="39"/>
      <c r="CC42" s="51" t="s">
        <v>59</v>
      </c>
      <c r="CD42" s="52">
        <f>+CD16/100</f>
        <v>0.27449999999999997</v>
      </c>
      <c r="CE42" s="53"/>
      <c r="CF42" s="9"/>
      <c r="CG42" s="9"/>
      <c r="CH42" s="9"/>
      <c r="CI42" s="54">
        <f>+CD42-$C$16/100</f>
        <v>2.9199999999999948E-2</v>
      </c>
      <c r="CJ42" s="39"/>
      <c r="CL42" s="51" t="s">
        <v>59</v>
      </c>
      <c r="CM42" s="52">
        <f>+CM16/100</f>
        <v>0.25090000000000001</v>
      </c>
      <c r="CN42" s="53"/>
      <c r="CO42" s="9"/>
      <c r="CP42" s="9"/>
      <c r="CQ42" s="9"/>
      <c r="CR42" s="54">
        <f>+CM42-$C$16/100</f>
        <v>5.5999999999999939E-3</v>
      </c>
      <c r="CS42" s="39"/>
      <c r="CU42" s="51" t="s">
        <v>59</v>
      </c>
      <c r="CV42" s="52">
        <f>+CV16/100</f>
        <v>0.2271</v>
      </c>
      <c r="CW42" s="53"/>
      <c r="CX42" s="9"/>
      <c r="CY42" s="9"/>
      <c r="CZ42" s="9"/>
      <c r="DA42" s="54">
        <f>+CV42-$C$16/100</f>
        <v>-1.8200000000000022E-2</v>
      </c>
      <c r="DB42" s="39"/>
      <c r="DD42" s="51" t="s">
        <v>59</v>
      </c>
      <c r="DE42" s="52">
        <f>+DE16/100</f>
        <v>0.21879999999999999</v>
      </c>
      <c r="DF42" s="53"/>
      <c r="DG42" s="9"/>
      <c r="DH42" s="9"/>
      <c r="DI42" s="9"/>
      <c r="DJ42" s="54">
        <f>+DE42-$C$16/100</f>
        <v>-2.6500000000000024E-2</v>
      </c>
      <c r="DK42" s="39"/>
      <c r="DM42" s="51" t="s">
        <v>59</v>
      </c>
      <c r="DN42" s="52">
        <f>+DN16/100</f>
        <v>0.27449999999999997</v>
      </c>
      <c r="DO42" s="53"/>
      <c r="DP42" s="9"/>
      <c r="DQ42" s="9"/>
      <c r="DR42" s="9"/>
      <c r="DS42" s="54">
        <f>+DN42-$C$16/100</f>
        <v>2.9199999999999948E-2</v>
      </c>
      <c r="DT42" s="39"/>
      <c r="DV42" s="51" t="s">
        <v>59</v>
      </c>
      <c r="DW42" s="52">
        <f>+DW16/100</f>
        <v>0.24480000000000002</v>
      </c>
      <c r="DX42" s="53"/>
      <c r="DY42" s="9"/>
      <c r="DZ42" s="9"/>
      <c r="EA42" s="9"/>
      <c r="EB42" s="54">
        <f>+DW42-$C$16/100</f>
        <v>-5.0000000000000044E-4</v>
      </c>
      <c r="EC42" s="39"/>
      <c r="EE42" s="51" t="s">
        <v>59</v>
      </c>
      <c r="EF42" s="52">
        <f>+EF16/100</f>
        <v>0.26649999999999996</v>
      </c>
      <c r="EG42" s="53"/>
      <c r="EH42" s="9"/>
      <c r="EI42" s="9"/>
      <c r="EJ42" s="9"/>
      <c r="EK42" s="54">
        <f>+EF42-$C$16/100</f>
        <v>2.1199999999999941E-2</v>
      </c>
      <c r="EL42" s="39"/>
      <c r="EN42" s="51" t="s">
        <v>59</v>
      </c>
      <c r="EO42" s="52">
        <f>+EO16/100</f>
        <v>0.20120000000000002</v>
      </c>
      <c r="EP42" s="53"/>
      <c r="EQ42" s="9"/>
      <c r="ER42" s="9"/>
      <c r="ES42" s="9"/>
      <c r="ET42" s="54">
        <f>+EO42-$C$16/100</f>
        <v>-4.41E-2</v>
      </c>
      <c r="EU42" s="39"/>
      <c r="EW42" s="51" t="s">
        <v>59</v>
      </c>
      <c r="EX42" s="52">
        <f>+EX16/100</f>
        <v>0.19260000000000002</v>
      </c>
      <c r="EY42" s="53"/>
      <c r="EZ42" s="9"/>
      <c r="FA42" s="9"/>
      <c r="FB42" s="9"/>
      <c r="FC42" s="54">
        <f>+EX42-$C$16/100</f>
        <v>-5.2699999999999997E-2</v>
      </c>
      <c r="FD42" s="39"/>
      <c r="FF42" s="51" t="s">
        <v>59</v>
      </c>
      <c r="FG42" s="52">
        <f>+FG16/100</f>
        <v>0.26569999999999999</v>
      </c>
      <c r="FH42" s="53"/>
      <c r="FI42" s="9"/>
      <c r="FJ42" s="9"/>
      <c r="FK42" s="9"/>
      <c r="FL42" s="54">
        <f>+FG42-$C$16/100</f>
        <v>2.0399999999999974E-2</v>
      </c>
      <c r="FM42" s="39"/>
    </row>
    <row r="43" spans="9:169" x14ac:dyDescent="0.15">
      <c r="I43" s="51" t="s">
        <v>60</v>
      </c>
      <c r="J43" s="55">
        <f>+O16</f>
        <v>0.57381615598885793</v>
      </c>
      <c r="K43" s="53"/>
      <c r="L43" s="53"/>
      <c r="M43" s="56"/>
      <c r="N43" s="9"/>
      <c r="O43" s="56">
        <f>+J43-$E$16</f>
        <v>8.1979577021409011E-2</v>
      </c>
      <c r="P43" s="39"/>
      <c r="R43" s="51" t="s">
        <v>60</v>
      </c>
      <c r="S43" s="55">
        <f>+X16</f>
        <v>0.48906314486174163</v>
      </c>
      <c r="T43" s="53"/>
      <c r="U43" s="9"/>
      <c r="V43" s="9"/>
      <c r="W43" s="9"/>
      <c r="X43" s="56">
        <f>+S43-$E$16</f>
        <v>-2.7734341057072953E-3</v>
      </c>
      <c r="Y43" s="39"/>
      <c r="AA43" s="51" t="s">
        <v>60</v>
      </c>
      <c r="AB43" s="55">
        <f>+AG16</f>
        <v>0.46336633663366339</v>
      </c>
      <c r="AC43" s="53"/>
      <c r="AD43" s="9"/>
      <c r="AE43" s="9"/>
      <c r="AF43" s="9"/>
      <c r="AG43" s="56">
        <f>+AB43-$E$16</f>
        <v>-2.8470242333785534E-2</v>
      </c>
      <c r="AH43" s="39"/>
      <c r="AJ43" s="51" t="s">
        <v>60</v>
      </c>
      <c r="AK43" s="55">
        <f>+AP16</f>
        <v>0.62658227848101267</v>
      </c>
      <c r="AL43" s="53"/>
      <c r="AM43" s="9"/>
      <c r="AN43" s="9"/>
      <c r="AO43" s="9"/>
      <c r="AP43" s="56">
        <f>+AK43-$E$16</f>
        <v>0.13474569951356374</v>
      </c>
      <c r="AQ43" s="39"/>
      <c r="AS43" s="51" t="s">
        <v>60</v>
      </c>
      <c r="AT43" s="55">
        <f>+AY16</f>
        <v>0.69337979094076652</v>
      </c>
      <c r="AU43" s="53"/>
      <c r="AV43" s="9"/>
      <c r="AW43" s="9"/>
      <c r="AX43" s="9"/>
      <c r="AY43" s="56">
        <f>+AT43-$E$16</f>
        <v>0.20154321197331759</v>
      </c>
      <c r="AZ43" s="39"/>
      <c r="BB43" s="51" t="s">
        <v>60</v>
      </c>
      <c r="BC43" s="55">
        <f>+BH16</f>
        <v>0.67142857142857137</v>
      </c>
      <c r="BD43" s="53"/>
      <c r="BE43" s="9"/>
      <c r="BF43" s="9"/>
      <c r="BG43" s="9"/>
      <c r="BH43" s="56">
        <f>+BC43-$E$16</f>
        <v>0.17959199246112245</v>
      </c>
      <c r="BI43" s="39"/>
      <c r="BK43" s="51" t="s">
        <v>60</v>
      </c>
      <c r="BL43" s="55">
        <f>+BQ16</f>
        <v>0.52916666666666667</v>
      </c>
      <c r="BM43" s="53"/>
      <c r="BN43" s="9"/>
      <c r="BO43" s="9"/>
      <c r="BP43" s="9"/>
      <c r="BQ43" s="56">
        <f>+BL43-$E$16</f>
        <v>3.7330087699217751E-2</v>
      </c>
      <c r="BR43" s="39"/>
      <c r="BT43" s="51" t="s">
        <v>60</v>
      </c>
      <c r="BU43" s="55">
        <f>+BZ16</f>
        <v>0.68041237113402064</v>
      </c>
      <c r="BV43" s="53"/>
      <c r="BW43" s="9"/>
      <c r="BX43" s="9"/>
      <c r="BY43" s="9"/>
      <c r="BZ43" s="56">
        <f>+BU43-$E$16</f>
        <v>0.18857579216657172</v>
      </c>
      <c r="CA43" s="39"/>
      <c r="CC43" s="51" t="s">
        <v>60</v>
      </c>
      <c r="CD43" s="55">
        <f>+CI16</f>
        <v>0.66225165562913912</v>
      </c>
      <c r="CE43" s="53"/>
      <c r="CF43" s="9"/>
      <c r="CG43" s="9"/>
      <c r="CH43" s="9"/>
      <c r="CI43" s="56">
        <f>+CD43-$E$16</f>
        <v>0.1704150766616902</v>
      </c>
      <c r="CJ43" s="39"/>
      <c r="CL43" s="51" t="s">
        <v>60</v>
      </c>
      <c r="CM43" s="55">
        <f>+CR16</f>
        <v>0.62300884955752212</v>
      </c>
      <c r="CN43" s="53"/>
      <c r="CO43" s="9"/>
      <c r="CP43" s="9"/>
      <c r="CQ43" s="9"/>
      <c r="CR43" s="56">
        <f>+CM43-$E$16</f>
        <v>0.13117227059007319</v>
      </c>
      <c r="CS43" s="39"/>
      <c r="CU43" s="51" t="s">
        <v>60</v>
      </c>
      <c r="CV43" s="55">
        <f>+DA16</f>
        <v>0.66935483870967738</v>
      </c>
      <c r="CW43" s="53"/>
      <c r="CX43" s="9"/>
      <c r="CY43" s="9"/>
      <c r="CZ43" s="9"/>
      <c r="DA43" s="56">
        <f>+CV43-$E$16</f>
        <v>0.17751825974222846</v>
      </c>
      <c r="DB43" s="39"/>
      <c r="DD43" s="51" t="s">
        <v>60</v>
      </c>
      <c r="DE43" s="55">
        <f>+DJ16</f>
        <v>0.8571428571428571</v>
      </c>
      <c r="DF43" s="53"/>
      <c r="DG43" s="9"/>
      <c r="DH43" s="9"/>
      <c r="DI43" s="9"/>
      <c r="DJ43" s="56">
        <f>+DE43-$E$16</f>
        <v>0.36530627817540817</v>
      </c>
      <c r="DK43" s="39"/>
      <c r="DM43" s="51" t="s">
        <v>60</v>
      </c>
      <c r="DN43" s="55">
        <f>+DS16</f>
        <v>0.7857142857142857</v>
      </c>
      <c r="DO43" s="53"/>
      <c r="DP43" s="9"/>
      <c r="DQ43" s="9"/>
      <c r="DR43" s="9"/>
      <c r="DS43" s="56">
        <f>+DN43-$E$16</f>
        <v>0.29387770674683678</v>
      </c>
      <c r="DT43" s="39"/>
      <c r="DV43" s="51" t="s">
        <v>60</v>
      </c>
      <c r="DW43" s="55">
        <f>+EB16</f>
        <v>0.7696629213483146</v>
      </c>
      <c r="DX43" s="53"/>
      <c r="DY43" s="9"/>
      <c r="DZ43" s="9"/>
      <c r="EA43" s="9"/>
      <c r="EB43" s="56">
        <f>+DW43-$E$16</f>
        <v>0.27782634238086568</v>
      </c>
      <c r="EC43" s="39"/>
      <c r="EE43" s="51" t="s">
        <v>60</v>
      </c>
      <c r="EF43" s="55">
        <f>+EK16</f>
        <v>0.7191011235955056</v>
      </c>
      <c r="EG43" s="53"/>
      <c r="EH43" s="9"/>
      <c r="EI43" s="9"/>
      <c r="EJ43" s="9"/>
      <c r="EK43" s="56">
        <f>+EF43-$E$16</f>
        <v>0.22726454462805668</v>
      </c>
      <c r="EL43" s="39"/>
      <c r="EN43" s="51" t="s">
        <v>60</v>
      </c>
      <c r="EO43" s="55">
        <f>+ET16</f>
        <v>0.66666666666666663</v>
      </c>
      <c r="EP43" s="53"/>
      <c r="EQ43" s="9"/>
      <c r="ER43" s="9"/>
      <c r="ES43" s="9"/>
      <c r="ET43" s="56">
        <f>+EO43-$E$16</f>
        <v>0.17483008769921771</v>
      </c>
      <c r="EU43" s="39"/>
      <c r="EW43" s="51" t="s">
        <v>60</v>
      </c>
      <c r="EX43" s="55">
        <f>+FC16</f>
        <v>0.51923076923076927</v>
      </c>
      <c r="EY43" s="53"/>
      <c r="EZ43" s="9"/>
      <c r="FA43" s="9"/>
      <c r="FB43" s="9"/>
      <c r="FC43" s="56">
        <f>+EX43-$E$16</f>
        <v>2.739419026332035E-2</v>
      </c>
      <c r="FD43" s="39"/>
      <c r="FF43" s="51" t="s">
        <v>60</v>
      </c>
      <c r="FG43" s="55">
        <f>+FL16</f>
        <v>0.6692913385826772</v>
      </c>
      <c r="FH43" s="53"/>
      <c r="FI43" s="9"/>
      <c r="FJ43" s="9"/>
      <c r="FK43" s="9"/>
      <c r="FL43" s="56">
        <f>+FG43-$E$16</f>
        <v>0.17745475961522827</v>
      </c>
      <c r="FM43" s="39"/>
    </row>
    <row r="44" spans="9:169" x14ac:dyDescent="0.15">
      <c r="I44" s="51" t="s">
        <v>61</v>
      </c>
      <c r="J44" s="55">
        <f>+P16</f>
        <v>0.42479108635097496</v>
      </c>
      <c r="K44" s="53"/>
      <c r="L44" s="53"/>
      <c r="M44" s="56"/>
      <c r="N44" s="9"/>
      <c r="O44" s="56">
        <f>+J44-$G$16</f>
        <v>-8.1377855022374268E-2</v>
      </c>
      <c r="P44" s="39"/>
      <c r="R44" s="51" t="s">
        <v>61</v>
      </c>
      <c r="S44" s="55">
        <f>+Y16</f>
        <v>0.50969872059430454</v>
      </c>
      <c r="T44" s="53"/>
      <c r="U44" s="9"/>
      <c r="V44" s="9"/>
      <c r="W44" s="9"/>
      <c r="X44" s="56">
        <f>+S44-$G$16</f>
        <v>3.5297792209553203E-3</v>
      </c>
      <c r="Y44" s="39"/>
      <c r="AA44" s="51" t="s">
        <v>61</v>
      </c>
      <c r="AB44" s="55">
        <f>+AH16</f>
        <v>0.53663366336633667</v>
      </c>
      <c r="AC44" s="53"/>
      <c r="AD44" s="9"/>
      <c r="AE44" s="9"/>
      <c r="AF44" s="9"/>
      <c r="AG44" s="56">
        <f>+AB44-$G$16</f>
        <v>3.0464721992987442E-2</v>
      </c>
      <c r="AH44" s="39"/>
      <c r="AJ44" s="51" t="s">
        <v>61</v>
      </c>
      <c r="AK44" s="55">
        <f>+AQ16</f>
        <v>0.370253164556962</v>
      </c>
      <c r="AL44" s="53"/>
      <c r="AM44" s="9"/>
      <c r="AN44" s="9"/>
      <c r="AO44" s="9"/>
      <c r="AP44" s="56">
        <f>+AK44-$G$16</f>
        <v>-0.13591577681638722</v>
      </c>
      <c r="AQ44" s="39"/>
      <c r="AS44" s="51" t="s">
        <v>61</v>
      </c>
      <c r="AT44" s="55">
        <f>+AZ16</f>
        <v>0.30662020905923343</v>
      </c>
      <c r="AU44" s="53"/>
      <c r="AV44" s="9"/>
      <c r="AW44" s="9"/>
      <c r="AX44" s="9"/>
      <c r="AY44" s="56">
        <f>+AT44-$G$16</f>
        <v>-0.1995487323141158</v>
      </c>
      <c r="AZ44" s="39"/>
      <c r="BB44" s="51" t="s">
        <v>61</v>
      </c>
      <c r="BC44" s="55">
        <f>+BI16</f>
        <v>0.32857142857142857</v>
      </c>
      <c r="BD44" s="53"/>
      <c r="BE44" s="9"/>
      <c r="BF44" s="9"/>
      <c r="BG44" s="9"/>
      <c r="BH44" s="56">
        <f>+BC44-$G$16</f>
        <v>-0.17759751280192065</v>
      </c>
      <c r="BI44" s="39"/>
      <c r="BK44" s="51" t="s">
        <v>61</v>
      </c>
      <c r="BL44" s="55">
        <f>+BR16</f>
        <v>0.46875</v>
      </c>
      <c r="BM44" s="53"/>
      <c r="BN44" s="9"/>
      <c r="BO44" s="9"/>
      <c r="BP44" s="9"/>
      <c r="BQ44" s="56">
        <f>+BL44-$G$16</f>
        <v>-3.7418941373349224E-2</v>
      </c>
      <c r="BR44" s="39"/>
      <c r="BT44" s="51" t="s">
        <v>61</v>
      </c>
      <c r="BU44" s="55">
        <f>+CA16</f>
        <v>0.31958762886597936</v>
      </c>
      <c r="BV44" s="53"/>
      <c r="BW44" s="9"/>
      <c r="BX44" s="9"/>
      <c r="BY44" s="9"/>
      <c r="BZ44" s="56">
        <f>+BU44-$G$16</f>
        <v>-0.18658131250736987</v>
      </c>
      <c r="CA44" s="39"/>
      <c r="CC44" s="51" t="s">
        <v>61</v>
      </c>
      <c r="CD44" s="55">
        <f>+CJ16</f>
        <v>0.33509933774834438</v>
      </c>
      <c r="CE44" s="53"/>
      <c r="CF44" s="9"/>
      <c r="CG44" s="9"/>
      <c r="CH44" s="9"/>
      <c r="CI44" s="56">
        <f>+CD44-$G$16</f>
        <v>-0.17106960362500484</v>
      </c>
      <c r="CJ44" s="39"/>
      <c r="CL44" s="51" t="s">
        <v>61</v>
      </c>
      <c r="CM44" s="55">
        <f>+CS16</f>
        <v>0.37699115044247788</v>
      </c>
      <c r="CN44" s="53"/>
      <c r="CO44" s="9"/>
      <c r="CP44" s="9"/>
      <c r="CQ44" s="9"/>
      <c r="CR44" s="56">
        <f>+CM44-$G$16</f>
        <v>-0.12917779093087134</v>
      </c>
      <c r="CS44" s="39"/>
      <c r="CU44" s="51" t="s">
        <v>61</v>
      </c>
      <c r="CV44" s="55">
        <f>+DB16</f>
        <v>0.33064516129032256</v>
      </c>
      <c r="CW44" s="53"/>
      <c r="CX44" s="9"/>
      <c r="CY44" s="9"/>
      <c r="CZ44" s="9"/>
      <c r="DA44" s="56">
        <f>+CV44-$G$16</f>
        <v>-0.17552378008302666</v>
      </c>
      <c r="DB44" s="39"/>
      <c r="DD44" s="51" t="s">
        <v>61</v>
      </c>
      <c r="DE44" s="55">
        <f>+DK16</f>
        <v>0.14285714285714285</v>
      </c>
      <c r="DF44" s="53"/>
      <c r="DG44" s="9"/>
      <c r="DH44" s="9"/>
      <c r="DI44" s="9"/>
      <c r="DJ44" s="56">
        <f>+DE44-$G$16</f>
        <v>-0.36331179851620637</v>
      </c>
      <c r="DK44" s="39"/>
      <c r="DM44" s="51" t="s">
        <v>61</v>
      </c>
      <c r="DN44" s="55">
        <f>+DT16</f>
        <v>0.2</v>
      </c>
      <c r="DO44" s="53"/>
      <c r="DP44" s="9"/>
      <c r="DQ44" s="9"/>
      <c r="DR44" s="9"/>
      <c r="DS44" s="56">
        <f>+DN44-$G$16</f>
        <v>-0.30616894137334921</v>
      </c>
      <c r="DT44" s="39"/>
      <c r="DV44" s="51" t="s">
        <v>61</v>
      </c>
      <c r="DW44" s="55">
        <f>+EC16</f>
        <v>0.2303370786516854</v>
      </c>
      <c r="DX44" s="53"/>
      <c r="DY44" s="9"/>
      <c r="DZ44" s="9"/>
      <c r="EA44" s="9"/>
      <c r="EB44" s="56">
        <f>+DW44-$G$16</f>
        <v>-0.27583186272166382</v>
      </c>
      <c r="EC44" s="39"/>
      <c r="EE44" s="51" t="s">
        <v>61</v>
      </c>
      <c r="EF44" s="55">
        <f>+EL16</f>
        <v>0.2808988764044944</v>
      </c>
      <c r="EG44" s="53"/>
      <c r="EH44" s="9"/>
      <c r="EI44" s="9"/>
      <c r="EJ44" s="9"/>
      <c r="EK44" s="56">
        <f>+EF44-$G$16</f>
        <v>-0.22527006496885482</v>
      </c>
      <c r="EL44" s="39"/>
      <c r="EN44" s="51" t="s">
        <v>61</v>
      </c>
      <c r="EO44" s="55">
        <f>+EU16</f>
        <v>0.33333333333333331</v>
      </c>
      <c r="EP44" s="53"/>
      <c r="EQ44" s="9"/>
      <c r="ER44" s="9"/>
      <c r="ES44" s="9"/>
      <c r="ET44" s="56">
        <f>+EO44-$G$16</f>
        <v>-0.17283560804001591</v>
      </c>
      <c r="EU44" s="39"/>
      <c r="EW44" s="51" t="s">
        <v>61</v>
      </c>
      <c r="EX44" s="55">
        <f>+FD16</f>
        <v>0.46153846153846156</v>
      </c>
      <c r="EY44" s="53"/>
      <c r="EZ44" s="9"/>
      <c r="FA44" s="9"/>
      <c r="FB44" s="9"/>
      <c r="FC44" s="56">
        <f>+EX44-$G$16</f>
        <v>-4.463047983488766E-2</v>
      </c>
      <c r="FD44" s="39"/>
      <c r="FF44" s="51" t="s">
        <v>61</v>
      </c>
      <c r="FG44" s="55">
        <f>+FM16</f>
        <v>0.33070866141732286</v>
      </c>
      <c r="FH44" s="53"/>
      <c r="FI44" s="9"/>
      <c r="FJ44" s="9"/>
      <c r="FK44" s="9"/>
      <c r="FL44" s="56">
        <f>+FG44-$G$16</f>
        <v>-0.17546027995602637</v>
      </c>
      <c r="FM44" s="39"/>
    </row>
    <row r="45" spans="9:169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</row>
    <row r="46" spans="9:169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</row>
    <row r="47" spans="9:169" x14ac:dyDescent="0.15">
      <c r="I47" s="51" t="s">
        <v>59</v>
      </c>
      <c r="J47" s="52">
        <f>+J11/100</f>
        <v>0.15340000000000001</v>
      </c>
      <c r="K47" s="53"/>
      <c r="L47" s="53"/>
      <c r="M47" s="54"/>
      <c r="N47" s="9"/>
      <c r="O47" s="54">
        <f>+J47-$C$11/100</f>
        <v>2.4900000000000005E-2</v>
      </c>
      <c r="P47" s="39"/>
      <c r="R47" s="51" t="s">
        <v>59</v>
      </c>
      <c r="S47" s="52">
        <f>+S11/100</f>
        <v>0.1328</v>
      </c>
      <c r="T47" s="53"/>
      <c r="U47" s="9"/>
      <c r="V47" s="9"/>
      <c r="W47" s="9"/>
      <c r="X47" s="54">
        <f>+S47-$C$11/100</f>
        <v>4.2999999999999983E-3</v>
      </c>
      <c r="Y47" s="39"/>
      <c r="AA47" s="51" t="s">
        <v>59</v>
      </c>
      <c r="AB47" s="52">
        <f>+AB11/100</f>
        <v>0.18149999999999999</v>
      </c>
      <c r="AC47" s="53"/>
      <c r="AD47" s="9"/>
      <c r="AE47" s="9"/>
      <c r="AF47" s="9"/>
      <c r="AG47" s="54">
        <f>+AB47-$C$11/100</f>
        <v>5.2999999999999992E-2</v>
      </c>
      <c r="AH47" s="39"/>
      <c r="AJ47" s="51" t="s">
        <v>59</v>
      </c>
      <c r="AK47" s="52">
        <f>+AK11/100</f>
        <v>0.14550000000000002</v>
      </c>
      <c r="AL47" s="53"/>
      <c r="AM47" s="9"/>
      <c r="AN47" s="9"/>
      <c r="AO47" s="9"/>
      <c r="AP47" s="54">
        <f>+AK47-$C$11/100</f>
        <v>1.7000000000000015E-2</v>
      </c>
      <c r="AQ47" s="39"/>
      <c r="AS47" s="51" t="s">
        <v>59</v>
      </c>
      <c r="AT47" s="52">
        <f>+AT11/100</f>
        <v>0.20030000000000001</v>
      </c>
      <c r="AU47" s="53"/>
      <c r="AV47" s="9"/>
      <c r="AW47" s="9"/>
      <c r="AX47" s="9"/>
      <c r="AY47" s="54">
        <f>+AT47-$C$11/100</f>
        <v>7.1800000000000003E-2</v>
      </c>
      <c r="AZ47" s="39"/>
      <c r="BB47" s="51" t="s">
        <v>59</v>
      </c>
      <c r="BC47" s="52">
        <f>+BC11/100</f>
        <v>0.1812</v>
      </c>
      <c r="BD47" s="53"/>
      <c r="BE47" s="9"/>
      <c r="BF47" s="9"/>
      <c r="BG47" s="9"/>
      <c r="BH47" s="54">
        <f>+BC47-$C$11/100</f>
        <v>5.2699999999999997E-2</v>
      </c>
      <c r="BI47" s="39"/>
      <c r="BK47" s="51" t="s">
        <v>59</v>
      </c>
      <c r="BL47" s="52">
        <f>+BL11/100</f>
        <v>9.5000000000000001E-2</v>
      </c>
      <c r="BM47" s="53"/>
      <c r="BN47" s="9"/>
      <c r="BO47" s="9"/>
      <c r="BP47" s="9"/>
      <c r="BQ47" s="54">
        <f>+BL47-$C$11/100</f>
        <v>-3.3500000000000002E-2</v>
      </c>
      <c r="BR47" s="39"/>
      <c r="BT47" s="51" t="s">
        <v>59</v>
      </c>
      <c r="BU47" s="52">
        <f>+BU11/100</f>
        <v>0.161</v>
      </c>
      <c r="BV47" s="53"/>
      <c r="BW47" s="9"/>
      <c r="BX47" s="9"/>
      <c r="BY47" s="9"/>
      <c r="BZ47" s="54">
        <f>+BU47-$C$11/100</f>
        <v>3.2500000000000001E-2</v>
      </c>
      <c r="CA47" s="39"/>
      <c r="CC47" s="51" t="s">
        <v>59</v>
      </c>
      <c r="CD47" s="52">
        <f>+CD11/100</f>
        <v>0.15310000000000001</v>
      </c>
      <c r="CE47" s="53"/>
      <c r="CF47" s="9"/>
      <c r="CG47" s="9"/>
      <c r="CH47" s="9"/>
      <c r="CI47" s="54">
        <f>+CD47-$C$11/100</f>
        <v>2.4600000000000011E-2</v>
      </c>
      <c r="CJ47" s="39"/>
      <c r="CL47" s="51" t="s">
        <v>59</v>
      </c>
      <c r="CM47" s="52">
        <f>+CM11/100</f>
        <v>0.16829999999999998</v>
      </c>
      <c r="CN47" s="53"/>
      <c r="CO47" s="9"/>
      <c r="CP47" s="9"/>
      <c r="CQ47" s="9"/>
      <c r="CR47" s="54">
        <f>+CM47-$C$11/100</f>
        <v>3.9799999999999974E-2</v>
      </c>
      <c r="CS47" s="39"/>
      <c r="CU47" s="51" t="s">
        <v>59</v>
      </c>
      <c r="CV47" s="52">
        <f>+CV11/100</f>
        <v>0.17579999999999998</v>
      </c>
      <c r="CW47" s="53"/>
      <c r="CX47" s="9"/>
      <c r="CY47" s="9"/>
      <c r="CZ47" s="9"/>
      <c r="DA47" s="54">
        <f>+CV47-$C$11/100</f>
        <v>4.7299999999999981E-2</v>
      </c>
      <c r="DB47" s="39"/>
      <c r="DD47" s="51" t="s">
        <v>59</v>
      </c>
      <c r="DE47" s="52">
        <f>+DE11/100</f>
        <v>0.21879999999999999</v>
      </c>
      <c r="DF47" s="53"/>
      <c r="DG47" s="9"/>
      <c r="DH47" s="9"/>
      <c r="DI47" s="9"/>
      <c r="DJ47" s="54">
        <f>+DE47-$C$11/100</f>
        <v>9.0299999999999991E-2</v>
      </c>
      <c r="DK47" s="39"/>
      <c r="DM47" s="51" t="s">
        <v>59</v>
      </c>
      <c r="DN47" s="52">
        <f>+DN11/100</f>
        <v>0.2235</v>
      </c>
      <c r="DO47" s="53"/>
      <c r="DP47" s="9"/>
      <c r="DQ47" s="9"/>
      <c r="DR47" s="9"/>
      <c r="DS47" s="54">
        <f>+DN47-$C$11/100</f>
        <v>9.5000000000000001E-2</v>
      </c>
      <c r="DT47" s="39"/>
      <c r="DV47" s="51" t="s">
        <v>59</v>
      </c>
      <c r="DW47" s="52">
        <f>+DW11/100</f>
        <v>0.22010000000000002</v>
      </c>
      <c r="DX47" s="53"/>
      <c r="DY47" s="9"/>
      <c r="DZ47" s="9"/>
      <c r="EA47" s="9"/>
      <c r="EB47" s="54">
        <f>+DW47-$C$11/100</f>
        <v>9.1600000000000015E-2</v>
      </c>
      <c r="EC47" s="39"/>
      <c r="EE47" s="51" t="s">
        <v>59</v>
      </c>
      <c r="EF47" s="52">
        <f>+EF11/100</f>
        <v>0.2036</v>
      </c>
      <c r="EG47" s="53"/>
      <c r="EH47" s="9"/>
      <c r="EI47" s="9"/>
      <c r="EJ47" s="9"/>
      <c r="EK47" s="54">
        <f>+EF47-$C$11/100</f>
        <v>7.51E-2</v>
      </c>
      <c r="EL47" s="39"/>
      <c r="EN47" s="51" t="s">
        <v>59</v>
      </c>
      <c r="EO47" s="52">
        <f>+EO11/100</f>
        <v>0.18899999999999997</v>
      </c>
      <c r="EP47" s="53"/>
      <c r="EQ47" s="9"/>
      <c r="ER47" s="9"/>
      <c r="ES47" s="9"/>
      <c r="ET47" s="54">
        <f>+EO47-$C$11/100</f>
        <v>6.049999999999997E-2</v>
      </c>
      <c r="EU47" s="39"/>
      <c r="EW47" s="51" t="s">
        <v>59</v>
      </c>
      <c r="EX47" s="52">
        <f>+EX11/100</f>
        <v>0.26300000000000001</v>
      </c>
      <c r="EY47" s="53"/>
      <c r="EZ47" s="9"/>
      <c r="FA47" s="9"/>
      <c r="FB47" s="9"/>
      <c r="FC47" s="54">
        <f>+EX47-$C$11/100</f>
        <v>0.13450000000000001</v>
      </c>
      <c r="FD47" s="39"/>
      <c r="FF47" s="51" t="s">
        <v>59</v>
      </c>
      <c r="FG47" s="52">
        <f>+FG11/100</f>
        <v>0.1925</v>
      </c>
      <c r="FH47" s="53"/>
      <c r="FI47" s="9"/>
      <c r="FJ47" s="9"/>
      <c r="FK47" s="9"/>
      <c r="FL47" s="54">
        <f>+FG47-$C$11/100</f>
        <v>6.4000000000000001E-2</v>
      </c>
      <c r="FM47" s="39"/>
    </row>
    <row r="48" spans="9:169" x14ac:dyDescent="0.15">
      <c r="I48" s="51" t="s">
        <v>60</v>
      </c>
      <c r="J48" s="55">
        <f>+O11</f>
        <v>0.44910644910644909</v>
      </c>
      <c r="K48" s="53"/>
      <c r="L48" s="53"/>
      <c r="M48" s="56"/>
      <c r="N48" s="9"/>
      <c r="O48" s="56">
        <f>+J48-$E$11</f>
        <v>9.491576408410729E-2</v>
      </c>
      <c r="P48" s="39"/>
      <c r="R48" s="51" t="s">
        <v>60</v>
      </c>
      <c r="S48" s="55">
        <f>+X11</f>
        <v>0.32916666666666666</v>
      </c>
      <c r="T48" s="53"/>
      <c r="U48" s="9"/>
      <c r="V48" s="9"/>
      <c r="W48" s="9"/>
      <c r="X48" s="56">
        <f>+S48-$E$11</f>
        <v>-2.5024018355675137E-2</v>
      </c>
      <c r="Y48" s="39"/>
      <c r="AA48" s="51" t="s">
        <v>60</v>
      </c>
      <c r="AB48" s="55">
        <f>+AG11</f>
        <v>0.24705882352941178</v>
      </c>
      <c r="AC48" s="53"/>
      <c r="AD48" s="9"/>
      <c r="AE48" s="9"/>
      <c r="AF48" s="9"/>
      <c r="AG48" s="56">
        <f>+AB48-$E$11</f>
        <v>-0.10713186149293003</v>
      </c>
      <c r="AH48" s="39"/>
      <c r="AJ48" s="51" t="s">
        <v>60</v>
      </c>
      <c r="AK48" s="55">
        <f>+AP11</f>
        <v>0.57861635220125784</v>
      </c>
      <c r="AL48" s="53"/>
      <c r="AM48" s="9"/>
      <c r="AN48" s="9"/>
      <c r="AO48" s="9"/>
      <c r="AP48" s="56">
        <f>+AK48-$E$11</f>
        <v>0.22442566717891604</v>
      </c>
      <c r="AQ48" s="39"/>
      <c r="AS48" s="51" t="s">
        <v>60</v>
      </c>
      <c r="AT48" s="55">
        <f>+AY11</f>
        <v>0.43881856540084391</v>
      </c>
      <c r="AU48" s="53"/>
      <c r="AV48" s="9"/>
      <c r="AW48" s="9"/>
      <c r="AX48" s="9"/>
      <c r="AY48" s="56">
        <f>+AT48-$E$11</f>
        <v>8.4627880378502107E-2</v>
      </c>
      <c r="AZ48" s="39"/>
      <c r="BB48" s="51" t="s">
        <v>60</v>
      </c>
      <c r="BC48" s="55">
        <f>+BH11</f>
        <v>0.52027027027027029</v>
      </c>
      <c r="BD48" s="53"/>
      <c r="BE48" s="9"/>
      <c r="BF48" s="9"/>
      <c r="BG48" s="9"/>
      <c r="BH48" s="56">
        <f>+BC48-$E$11</f>
        <v>0.16607958524792849</v>
      </c>
      <c r="BI48" s="39"/>
      <c r="BK48" s="51" t="s">
        <v>60</v>
      </c>
      <c r="BL48" s="55">
        <f>+BQ11</f>
        <v>0.59909909909909909</v>
      </c>
      <c r="BM48" s="53"/>
      <c r="BN48" s="9"/>
      <c r="BO48" s="9"/>
      <c r="BP48" s="9"/>
      <c r="BQ48" s="56">
        <f>+BL48-$E$11</f>
        <v>0.24490841407675729</v>
      </c>
      <c r="BR48" s="39"/>
      <c r="BT48" s="51" t="s">
        <v>60</v>
      </c>
      <c r="BU48" s="55">
        <f>+BZ11</f>
        <v>0.5625</v>
      </c>
      <c r="BV48" s="53"/>
      <c r="BW48" s="9"/>
      <c r="BX48" s="9"/>
      <c r="BY48" s="9"/>
      <c r="BZ48" s="56">
        <f>+BU48-$E$11</f>
        <v>0.2083093149776582</v>
      </c>
      <c r="CA48" s="39"/>
      <c r="CC48" s="51" t="s">
        <v>60</v>
      </c>
      <c r="CD48" s="55">
        <f>+CI11</f>
        <v>0.61995249406175768</v>
      </c>
      <c r="CE48" s="53"/>
      <c r="CF48" s="9"/>
      <c r="CG48" s="9"/>
      <c r="CH48" s="9"/>
      <c r="CI48" s="56">
        <f>+CD48-$E$11</f>
        <v>0.26576180903941587</v>
      </c>
      <c r="CJ48" s="39"/>
      <c r="CL48" s="51" t="s">
        <v>60</v>
      </c>
      <c r="CM48" s="55">
        <f>+CR11</f>
        <v>0.48548812664907653</v>
      </c>
      <c r="CN48" s="53"/>
      <c r="CO48" s="9"/>
      <c r="CP48" s="9"/>
      <c r="CQ48" s="9"/>
      <c r="CR48" s="56">
        <f>+CM48-$E$11</f>
        <v>0.13129744162673473</v>
      </c>
      <c r="CS48" s="39"/>
      <c r="CU48" s="51" t="s">
        <v>60</v>
      </c>
      <c r="CV48" s="55">
        <f>+DA11</f>
        <v>0.52083333333333337</v>
      </c>
      <c r="CW48" s="53"/>
      <c r="CX48" s="9"/>
      <c r="CY48" s="9"/>
      <c r="CZ48" s="9"/>
      <c r="DA48" s="56">
        <f>+CV48-$E$11</f>
        <v>0.16664264831099157</v>
      </c>
      <c r="DB48" s="39"/>
      <c r="DD48" s="51" t="s">
        <v>60</v>
      </c>
      <c r="DE48" s="55">
        <f>+DJ11</f>
        <v>0.5714285714285714</v>
      </c>
      <c r="DF48" s="53"/>
      <c r="DG48" s="9"/>
      <c r="DH48" s="9"/>
      <c r="DI48" s="9"/>
      <c r="DJ48" s="56">
        <f>+DE48-$E$11</f>
        <v>0.2172378864062296</v>
      </c>
      <c r="DK48" s="39"/>
      <c r="DM48" s="51" t="s">
        <v>60</v>
      </c>
      <c r="DN48" s="55">
        <f>+DS11</f>
        <v>0.56140350877192979</v>
      </c>
      <c r="DO48" s="53"/>
      <c r="DP48" s="9"/>
      <c r="DQ48" s="9"/>
      <c r="DR48" s="9"/>
      <c r="DS48" s="56">
        <f>+DN48-$E$11</f>
        <v>0.20721282374958799</v>
      </c>
      <c r="DT48" s="39"/>
      <c r="DV48" s="51" t="s">
        <v>60</v>
      </c>
      <c r="DW48" s="55">
        <f>+EB11</f>
        <v>0.71250000000000002</v>
      </c>
      <c r="DX48" s="53"/>
      <c r="DY48" s="9"/>
      <c r="DZ48" s="9"/>
      <c r="EA48" s="9"/>
      <c r="EB48" s="56">
        <f>+DW48-$E$11</f>
        <v>0.35830931497765822</v>
      </c>
      <c r="EC48" s="39"/>
      <c r="EE48" s="51" t="s">
        <v>60</v>
      </c>
      <c r="EF48" s="55">
        <f>+EK11</f>
        <v>0.4264705882352941</v>
      </c>
      <c r="EG48" s="53"/>
      <c r="EH48" s="9"/>
      <c r="EI48" s="9"/>
      <c r="EJ48" s="9"/>
      <c r="EK48" s="56">
        <f>+EF48-$E$11</f>
        <v>7.2279903212952301E-2</v>
      </c>
      <c r="EL48" s="39"/>
      <c r="EN48" s="51" t="s">
        <v>60</v>
      </c>
      <c r="EO48" s="55">
        <f>+ET11</f>
        <v>0.29032258064516131</v>
      </c>
      <c r="EP48" s="53"/>
      <c r="EQ48" s="9"/>
      <c r="ER48" s="9"/>
      <c r="ES48" s="9"/>
      <c r="ET48" s="56">
        <f>+EO48-$E$11</f>
        <v>-6.386810437718049E-2</v>
      </c>
      <c r="EU48" s="39"/>
      <c r="EW48" s="51" t="s">
        <v>60</v>
      </c>
      <c r="EX48" s="55">
        <f>+FC11</f>
        <v>0.352112676056338</v>
      </c>
      <c r="EY48" s="53"/>
      <c r="EZ48" s="9"/>
      <c r="FA48" s="9"/>
      <c r="FB48" s="9"/>
      <c r="FC48" s="56">
        <f>+EX48-$E$11</f>
        <v>-2.078008966003797E-3</v>
      </c>
      <c r="FD48" s="39"/>
      <c r="FF48" s="51" t="s">
        <v>60</v>
      </c>
      <c r="FG48" s="55">
        <f>+FL11</f>
        <v>0.56521739130434778</v>
      </c>
      <c r="FH48" s="53"/>
      <c r="FI48" s="9"/>
      <c r="FJ48" s="9"/>
      <c r="FK48" s="9"/>
      <c r="FL48" s="56">
        <f>+FG48-$E$11</f>
        <v>0.21102670628200598</v>
      </c>
      <c r="FM48" s="39"/>
    </row>
    <row r="49" spans="9:169" x14ac:dyDescent="0.15">
      <c r="I49" s="51" t="s">
        <v>61</v>
      </c>
      <c r="J49" s="55">
        <f>+P11</f>
        <v>0.55089355089355085</v>
      </c>
      <c r="K49" s="53"/>
      <c r="L49" s="53"/>
      <c r="M49" s="56"/>
      <c r="N49" s="9"/>
      <c r="O49" s="56">
        <f>+J49-$G$11</f>
        <v>-9.4775107569826988E-2</v>
      </c>
      <c r="P49" s="39"/>
      <c r="R49" s="51" t="s">
        <v>61</v>
      </c>
      <c r="S49" s="55">
        <f>+Y11</f>
        <v>0.67083333333333328</v>
      </c>
      <c r="T49" s="53"/>
      <c r="U49" s="9"/>
      <c r="V49" s="9"/>
      <c r="W49" s="9"/>
      <c r="X49" s="56">
        <f>+S49-$G$11</f>
        <v>2.5164674869955439E-2</v>
      </c>
      <c r="Y49" s="39"/>
      <c r="AA49" s="51" t="s">
        <v>61</v>
      </c>
      <c r="AB49" s="55">
        <f>+AH11</f>
        <v>0.75294117647058822</v>
      </c>
      <c r="AC49" s="53"/>
      <c r="AD49" s="9"/>
      <c r="AE49" s="9"/>
      <c r="AF49" s="9"/>
      <c r="AG49" s="56">
        <f>+AB49-$G$11</f>
        <v>0.10727251800721038</v>
      </c>
      <c r="AH49" s="39"/>
      <c r="AJ49" s="51" t="s">
        <v>61</v>
      </c>
      <c r="AK49" s="55">
        <f>+AQ11</f>
        <v>0.42138364779874216</v>
      </c>
      <c r="AL49" s="53"/>
      <c r="AM49" s="9"/>
      <c r="AN49" s="9"/>
      <c r="AO49" s="9"/>
      <c r="AP49" s="56">
        <f>+AK49-$G$11</f>
        <v>-0.22428501066463569</v>
      </c>
      <c r="AQ49" s="39"/>
      <c r="AS49" s="51" t="s">
        <v>61</v>
      </c>
      <c r="AT49" s="55">
        <f>+AZ11</f>
        <v>0.56118143459915615</v>
      </c>
      <c r="AU49" s="53"/>
      <c r="AV49" s="9"/>
      <c r="AW49" s="9"/>
      <c r="AX49" s="9"/>
      <c r="AY49" s="56">
        <f>+AT49-$G$11</f>
        <v>-8.4487223864221694E-2</v>
      </c>
      <c r="AZ49" s="39"/>
      <c r="BB49" s="51" t="s">
        <v>61</v>
      </c>
      <c r="BC49" s="55">
        <f>+BI11</f>
        <v>0.47972972972972971</v>
      </c>
      <c r="BD49" s="53"/>
      <c r="BE49" s="9"/>
      <c r="BF49" s="9"/>
      <c r="BG49" s="9"/>
      <c r="BH49" s="56">
        <f>+BC49-$G$11</f>
        <v>-0.16593892873364813</v>
      </c>
      <c r="BI49" s="39"/>
      <c r="BK49" s="51" t="s">
        <v>61</v>
      </c>
      <c r="BL49" s="55">
        <f>+BR11</f>
        <v>0.40090090090090091</v>
      </c>
      <c r="BM49" s="53"/>
      <c r="BN49" s="9"/>
      <c r="BO49" s="9"/>
      <c r="BP49" s="9"/>
      <c r="BQ49" s="56">
        <f>+BL49-$G$11</f>
        <v>-0.24476775756247693</v>
      </c>
      <c r="BR49" s="39"/>
      <c r="BT49" s="51" t="s">
        <v>61</v>
      </c>
      <c r="BU49" s="55">
        <f>+CA11</f>
        <v>0.4375</v>
      </c>
      <c r="BV49" s="53"/>
      <c r="BW49" s="9"/>
      <c r="BX49" s="9"/>
      <c r="BY49" s="9"/>
      <c r="BZ49" s="56">
        <f>+BU49-$G$11</f>
        <v>-0.20816865846337784</v>
      </c>
      <c r="CA49" s="39"/>
      <c r="CC49" s="51" t="s">
        <v>61</v>
      </c>
      <c r="CD49" s="55">
        <f>+CJ11</f>
        <v>0.38004750593824227</v>
      </c>
      <c r="CE49" s="53"/>
      <c r="CF49" s="9"/>
      <c r="CG49" s="9"/>
      <c r="CH49" s="9"/>
      <c r="CI49" s="56">
        <f>+CD49-$G$11</f>
        <v>-0.26562115252513557</v>
      </c>
      <c r="CJ49" s="39"/>
      <c r="CL49" s="51" t="s">
        <v>61</v>
      </c>
      <c r="CM49" s="55">
        <f>+CS11</f>
        <v>0.51451187335092352</v>
      </c>
      <c r="CN49" s="53"/>
      <c r="CO49" s="9"/>
      <c r="CP49" s="9"/>
      <c r="CQ49" s="9"/>
      <c r="CR49" s="56">
        <f>+CM49-$G$11</f>
        <v>-0.13115678511245432</v>
      </c>
      <c r="CS49" s="39"/>
      <c r="CU49" s="51" t="s">
        <v>61</v>
      </c>
      <c r="CV49" s="55">
        <f>+DB11</f>
        <v>0.47916666666666669</v>
      </c>
      <c r="CW49" s="53"/>
      <c r="CX49" s="9"/>
      <c r="CY49" s="9"/>
      <c r="CZ49" s="9"/>
      <c r="DA49" s="56">
        <f>+CV49-$G$11</f>
        <v>-0.16650199179671116</v>
      </c>
      <c r="DB49" s="39"/>
      <c r="DD49" s="51" t="s">
        <v>61</v>
      </c>
      <c r="DE49" s="55">
        <f>+DK11</f>
        <v>0.42857142857142855</v>
      </c>
      <c r="DF49" s="53"/>
      <c r="DG49" s="9"/>
      <c r="DH49" s="9"/>
      <c r="DI49" s="9"/>
      <c r="DJ49" s="56">
        <f>+DE49-$G$11</f>
        <v>-0.21709722989194929</v>
      </c>
      <c r="DK49" s="39"/>
      <c r="DM49" s="51" t="s">
        <v>61</v>
      </c>
      <c r="DN49" s="55">
        <f>+DT11</f>
        <v>0.43859649122807015</v>
      </c>
      <c r="DO49" s="53"/>
      <c r="DP49" s="9"/>
      <c r="DQ49" s="9"/>
      <c r="DR49" s="9"/>
      <c r="DS49" s="56">
        <f>+DN49-$G$11</f>
        <v>-0.20707216723530769</v>
      </c>
      <c r="DT49" s="39"/>
      <c r="DV49" s="51" t="s">
        <v>61</v>
      </c>
      <c r="DW49" s="55">
        <f>+EC11</f>
        <v>0.28749999999999998</v>
      </c>
      <c r="DX49" s="53"/>
      <c r="DY49" s="9"/>
      <c r="DZ49" s="9"/>
      <c r="EA49" s="9"/>
      <c r="EB49" s="56">
        <f>+DW49-$G$11</f>
        <v>-0.35816865846337786</v>
      </c>
      <c r="EC49" s="39"/>
      <c r="EE49" s="51" t="s">
        <v>61</v>
      </c>
      <c r="EF49" s="55">
        <f>+EL11</f>
        <v>0.57352941176470584</v>
      </c>
      <c r="EG49" s="53"/>
      <c r="EH49" s="9"/>
      <c r="EI49" s="9"/>
      <c r="EJ49" s="9"/>
      <c r="EK49" s="56">
        <f>+EF49-$G$11</f>
        <v>-7.2139246698671999E-2</v>
      </c>
      <c r="EL49" s="39"/>
      <c r="EN49" s="51" t="s">
        <v>61</v>
      </c>
      <c r="EO49" s="55">
        <f>+EU11</f>
        <v>0.70967741935483875</v>
      </c>
      <c r="EP49" s="53"/>
      <c r="EQ49" s="9"/>
      <c r="ER49" s="9"/>
      <c r="ES49" s="9"/>
      <c r="ET49" s="56">
        <f>+EO49-$G$11</f>
        <v>6.4008760891460903E-2</v>
      </c>
      <c r="EU49" s="39"/>
      <c r="EW49" s="51" t="s">
        <v>61</v>
      </c>
      <c r="EX49" s="55">
        <f>+FD11</f>
        <v>0.647887323943662</v>
      </c>
      <c r="EY49" s="53"/>
      <c r="EZ49" s="9"/>
      <c r="FA49" s="9"/>
      <c r="FB49" s="9"/>
      <c r="FC49" s="56">
        <f>+EX49-$G$11</f>
        <v>2.2186654802841543E-3</v>
      </c>
      <c r="FD49" s="39"/>
      <c r="FF49" s="51" t="s">
        <v>61</v>
      </c>
      <c r="FG49" s="55">
        <f>+FM11</f>
        <v>0.43478260869565216</v>
      </c>
      <c r="FH49" s="53"/>
      <c r="FI49" s="9"/>
      <c r="FJ49" s="9"/>
      <c r="FK49" s="9"/>
      <c r="FL49" s="56">
        <f>+FG49-$G$11</f>
        <v>-0.21088604976772568</v>
      </c>
      <c r="FM49" s="39"/>
    </row>
    <row r="50" spans="9:169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</row>
    <row r="51" spans="9:169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</row>
    <row r="52" spans="9:169" x14ac:dyDescent="0.15">
      <c r="I52" s="51" t="s">
        <v>59</v>
      </c>
      <c r="J52" s="52">
        <f>+J20/100</f>
        <v>0.12869999999999998</v>
      </c>
      <c r="K52" s="53"/>
      <c r="L52" s="53"/>
      <c r="M52" s="54"/>
      <c r="N52" s="9"/>
      <c r="O52" s="54">
        <f>+J52-$C$20/100</f>
        <v>-6.0000000000001719E-4</v>
      </c>
      <c r="P52" s="39"/>
      <c r="R52" s="51" t="s">
        <v>59</v>
      </c>
      <c r="S52" s="52">
        <f>+S20/100</f>
        <v>0.127</v>
      </c>
      <c r="T52" s="53"/>
      <c r="U52" s="9"/>
      <c r="V52" s="9"/>
      <c r="W52" s="9"/>
      <c r="X52" s="54">
        <f>+S52-$C$20/100</f>
        <v>-2.2999999999999965E-3</v>
      </c>
      <c r="Y52" s="39"/>
      <c r="AA52" s="51" t="s">
        <v>59</v>
      </c>
      <c r="AB52" s="52">
        <f>+AB20/100</f>
        <v>0.18739999999999998</v>
      </c>
      <c r="AC52" s="53"/>
      <c r="AD52" s="9"/>
      <c r="AE52" s="9"/>
      <c r="AF52" s="9"/>
      <c r="AG52" s="54">
        <f>+AB52-$C$20/100</f>
        <v>5.8099999999999985E-2</v>
      </c>
      <c r="AH52" s="39"/>
      <c r="AJ52" s="51" t="s">
        <v>59</v>
      </c>
      <c r="AK52" s="52">
        <f>+AK20/100</f>
        <v>0.1336</v>
      </c>
      <c r="AL52" s="53"/>
      <c r="AM52" s="9"/>
      <c r="AN52" s="9"/>
      <c r="AO52" s="9"/>
      <c r="AP52" s="54">
        <f>+AK52-$C$20/100</f>
        <v>4.2999999999999983E-3</v>
      </c>
      <c r="AQ52" s="39"/>
      <c r="AS52" s="51" t="s">
        <v>59</v>
      </c>
      <c r="AT52" s="52">
        <f>+AT20/100</f>
        <v>0.153</v>
      </c>
      <c r="AU52" s="53"/>
      <c r="AV52" s="9"/>
      <c r="AW52" s="9"/>
      <c r="AX52" s="9"/>
      <c r="AY52" s="54">
        <f>+AT52-$C$20/100</f>
        <v>2.3699999999999999E-2</v>
      </c>
      <c r="AZ52" s="39"/>
      <c r="BB52" s="51" t="s">
        <v>59</v>
      </c>
      <c r="BC52" s="52">
        <f>+BC20/100</f>
        <v>0.13339999999999999</v>
      </c>
      <c r="BD52" s="53"/>
      <c r="BE52" s="9"/>
      <c r="BF52" s="9"/>
      <c r="BG52" s="9"/>
      <c r="BH52" s="54">
        <f>+BC52-$C$20/100</f>
        <v>4.0999999999999925E-3</v>
      </c>
      <c r="BI52" s="39"/>
      <c r="BK52" s="51" t="s">
        <v>59</v>
      </c>
      <c r="BL52" s="52">
        <f>+BL20/100</f>
        <v>7.8299999999999995E-2</v>
      </c>
      <c r="BM52" s="53"/>
      <c r="BN52" s="9"/>
      <c r="BO52" s="9"/>
      <c r="BP52" s="9"/>
      <c r="BQ52" s="54">
        <f>+BL52-$C$20/100</f>
        <v>-5.1000000000000004E-2</v>
      </c>
      <c r="BR52" s="39"/>
      <c r="BT52" s="51" t="s">
        <v>59</v>
      </c>
      <c r="BU52" s="52">
        <f>+BU20/100</f>
        <v>0.1736</v>
      </c>
      <c r="BV52" s="53"/>
      <c r="BW52" s="9"/>
      <c r="BX52" s="9"/>
      <c r="BY52" s="9"/>
      <c r="BZ52" s="54">
        <f>+BU52-$C$20/100</f>
        <v>4.4300000000000006E-2</v>
      </c>
      <c r="CA52" s="39"/>
      <c r="CC52" s="51" t="s">
        <v>59</v>
      </c>
      <c r="CD52" s="52">
        <f>+CD20/100</f>
        <v>9.9299999999999999E-2</v>
      </c>
      <c r="CE52" s="53"/>
      <c r="CF52" s="9"/>
      <c r="CG52" s="9"/>
      <c r="CH52" s="9"/>
      <c r="CI52" s="54">
        <f>+CD52-$C$20/100</f>
        <v>-0.03</v>
      </c>
      <c r="CJ52" s="39"/>
      <c r="CL52" s="51" t="s">
        <v>59</v>
      </c>
      <c r="CM52" s="52">
        <f>+CM20/100</f>
        <v>9.7699999999999995E-2</v>
      </c>
      <c r="CN52" s="53"/>
      <c r="CO52" s="9"/>
      <c r="CP52" s="9"/>
      <c r="CQ52" s="9"/>
      <c r="CR52" s="54">
        <f>+CM52-$C$20/100</f>
        <v>-3.1600000000000003E-2</v>
      </c>
      <c r="CS52" s="39"/>
      <c r="CU52" s="51" t="s">
        <v>59</v>
      </c>
      <c r="CV52" s="52">
        <f>+CV20/100</f>
        <v>6.59E-2</v>
      </c>
      <c r="CW52" s="53"/>
      <c r="CX52" s="9"/>
      <c r="CY52" s="9"/>
      <c r="CZ52" s="9"/>
      <c r="DA52" s="54">
        <f>+CV52-$C$20/100</f>
        <v>-6.3399999999999998E-2</v>
      </c>
      <c r="DB52" s="39"/>
      <c r="DD52" s="51" t="s">
        <v>59</v>
      </c>
      <c r="DE52" s="52">
        <f>+DE20/100</f>
        <v>0.11460000000000001</v>
      </c>
      <c r="DF52" s="53"/>
      <c r="DG52" s="9"/>
      <c r="DH52" s="9"/>
      <c r="DI52" s="9"/>
      <c r="DJ52" s="54">
        <f>+DE52-$C$20/100</f>
        <v>-1.4699999999999991E-2</v>
      </c>
      <c r="DK52" s="39"/>
      <c r="DM52" s="51" t="s">
        <v>59</v>
      </c>
      <c r="DN52" s="52">
        <f>+DN20/100</f>
        <v>0.15289999999999998</v>
      </c>
      <c r="DO52" s="53"/>
      <c r="DP52" s="9"/>
      <c r="DQ52" s="9"/>
      <c r="DR52" s="9"/>
      <c r="DS52" s="54">
        <f>+DN52-$C$20/100</f>
        <v>2.3599999999999982E-2</v>
      </c>
      <c r="DT52" s="39"/>
      <c r="DV52" s="51" t="s">
        <v>59</v>
      </c>
      <c r="DW52" s="52">
        <f>+DW20/100</f>
        <v>9.35E-2</v>
      </c>
      <c r="DX52" s="53"/>
      <c r="DY52" s="9"/>
      <c r="DZ52" s="9"/>
      <c r="EA52" s="9"/>
      <c r="EB52" s="54">
        <f>+DW52-$C$20/100</f>
        <v>-3.5799999999999998E-2</v>
      </c>
      <c r="EC52" s="39"/>
      <c r="EE52" s="51" t="s">
        <v>59</v>
      </c>
      <c r="EF52" s="52">
        <f>+EF20/100</f>
        <v>0.21559999999999999</v>
      </c>
      <c r="EG52" s="53"/>
      <c r="EH52" s="9"/>
      <c r="EI52" s="9"/>
      <c r="EJ52" s="9"/>
      <c r="EK52" s="54">
        <f>+EF52-$C$20/100</f>
        <v>8.6299999999999988E-2</v>
      </c>
      <c r="EL52" s="39"/>
      <c r="EN52" s="51" t="s">
        <v>59</v>
      </c>
      <c r="EO52" s="52">
        <f>+EO20/100</f>
        <v>0.29880000000000001</v>
      </c>
      <c r="EP52" s="53"/>
      <c r="EQ52" s="9"/>
      <c r="ER52" s="9"/>
      <c r="ES52" s="9"/>
      <c r="ET52" s="54">
        <f>+EO52-$C$20/100</f>
        <v>0.16950000000000001</v>
      </c>
      <c r="EU52" s="39"/>
      <c r="EW52" s="51" t="s">
        <v>59</v>
      </c>
      <c r="EX52" s="52">
        <f>+EX20/100</f>
        <v>0.23699999999999999</v>
      </c>
      <c r="EY52" s="53"/>
      <c r="EZ52" s="9"/>
      <c r="FA52" s="9"/>
      <c r="FB52" s="9"/>
      <c r="FC52" s="54">
        <f>+EX52-$C$20/100</f>
        <v>0.10769999999999999</v>
      </c>
      <c r="FD52" s="39"/>
      <c r="FF52" s="51" t="s">
        <v>59</v>
      </c>
      <c r="FG52" s="52">
        <f>+FG20/100</f>
        <v>0.2155</v>
      </c>
      <c r="FH52" s="53"/>
      <c r="FI52" s="9"/>
      <c r="FJ52" s="9"/>
      <c r="FK52" s="9"/>
      <c r="FL52" s="54">
        <f>+FG52-$C$20/100</f>
        <v>8.6199999999999999E-2</v>
      </c>
      <c r="FM52" s="39"/>
    </row>
    <row r="53" spans="9:169" x14ac:dyDescent="0.15">
      <c r="I53" s="51" t="s">
        <v>60</v>
      </c>
      <c r="J53" s="55">
        <f>+O20</f>
        <v>0.85458474837912934</v>
      </c>
      <c r="K53" s="53"/>
      <c r="L53" s="53"/>
      <c r="M53" s="56"/>
      <c r="N53" s="9"/>
      <c r="O53" s="56">
        <f>+J53-$E$20</f>
        <v>1.834537157324867E-2</v>
      </c>
      <c r="P53" s="39"/>
      <c r="R53" s="51" t="s">
        <v>60</v>
      </c>
      <c r="S53" s="55">
        <f>+X20</f>
        <v>0.83522231909328681</v>
      </c>
      <c r="T53" s="53"/>
      <c r="U53" s="9"/>
      <c r="V53" s="9"/>
      <c r="W53" s="9"/>
      <c r="X53" s="56">
        <f>+S53-$E$20</f>
        <v>-1.0170577125938607E-3</v>
      </c>
      <c r="Y53" s="39"/>
      <c r="AA53" s="51" t="s">
        <v>60</v>
      </c>
      <c r="AB53" s="55">
        <f>+AG20</f>
        <v>0.79772079772079774</v>
      </c>
      <c r="AC53" s="53"/>
      <c r="AD53" s="9"/>
      <c r="AE53" s="9"/>
      <c r="AF53" s="9"/>
      <c r="AG53" s="56">
        <f>+AB53-$E$20</f>
        <v>-3.8518579085082938E-2</v>
      </c>
      <c r="AH53" s="39"/>
      <c r="AJ53" s="51" t="s">
        <v>60</v>
      </c>
      <c r="AK53" s="55">
        <f>+AP20</f>
        <v>0.8904109589041096</v>
      </c>
      <c r="AL53" s="53"/>
      <c r="AM53" s="9"/>
      <c r="AN53" s="9"/>
      <c r="AO53" s="9"/>
      <c r="AP53" s="56">
        <f>+AK53-$E$20</f>
        <v>5.4171582098228921E-2</v>
      </c>
      <c r="AQ53" s="39"/>
      <c r="AS53" s="51" t="s">
        <v>60</v>
      </c>
      <c r="AT53" s="55">
        <f>+AY20</f>
        <v>0.94475138121546964</v>
      </c>
      <c r="AU53" s="53"/>
      <c r="AV53" s="9"/>
      <c r="AW53" s="9"/>
      <c r="AX53" s="9"/>
      <c r="AY53" s="56">
        <f>+AT53-$E$20</f>
        <v>0.10851200440958897</v>
      </c>
      <c r="AZ53" s="39"/>
      <c r="BB53" s="51" t="s">
        <v>60</v>
      </c>
      <c r="BC53" s="55">
        <f>+BH20</f>
        <v>0.8990825688073395</v>
      </c>
      <c r="BD53" s="53"/>
      <c r="BE53" s="9"/>
      <c r="BF53" s="9"/>
      <c r="BG53" s="9"/>
      <c r="BH53" s="56">
        <f>+BC53-$E$20</f>
        <v>6.2843192001458825E-2</v>
      </c>
      <c r="BI53" s="39"/>
      <c r="BK53" s="51" t="s">
        <v>60</v>
      </c>
      <c r="BL53" s="55">
        <f>+BQ20</f>
        <v>0.85245901639344257</v>
      </c>
      <c r="BM53" s="53"/>
      <c r="BN53" s="9"/>
      <c r="BO53" s="9"/>
      <c r="BP53" s="9"/>
      <c r="BQ53" s="56">
        <f>+BL53-$E$20</f>
        <v>1.6219639587561896E-2</v>
      </c>
      <c r="BR53" s="39"/>
      <c r="BT53" s="51" t="s">
        <v>60</v>
      </c>
      <c r="BU53" s="55">
        <f>+BZ20</f>
        <v>0.86956521739130432</v>
      </c>
      <c r="BV53" s="53"/>
      <c r="BW53" s="9"/>
      <c r="BX53" s="9"/>
      <c r="BY53" s="9"/>
      <c r="BZ53" s="56">
        <f>+BU53-$E$20</f>
        <v>3.3325840585423649E-2</v>
      </c>
      <c r="CA53" s="39"/>
      <c r="CC53" s="51" t="s">
        <v>60</v>
      </c>
      <c r="CD53" s="55">
        <f>+CI20</f>
        <v>0.87912087912087911</v>
      </c>
      <c r="CE53" s="53"/>
      <c r="CF53" s="9"/>
      <c r="CG53" s="9"/>
      <c r="CH53" s="9"/>
      <c r="CI53" s="56">
        <f>+CD53-$E$20</f>
        <v>4.2881502314998432E-2</v>
      </c>
      <c r="CJ53" s="39"/>
      <c r="CL53" s="51" t="s">
        <v>60</v>
      </c>
      <c r="CM53" s="55">
        <f>+CR20</f>
        <v>0.82727272727272727</v>
      </c>
      <c r="CN53" s="53"/>
      <c r="CO53" s="9"/>
      <c r="CP53" s="9"/>
      <c r="CQ53" s="9"/>
      <c r="CR53" s="56">
        <f>+CM53-$E$20</f>
        <v>-8.9666495331534035E-3</v>
      </c>
      <c r="CS53" s="39"/>
      <c r="CU53" s="51" t="s">
        <v>60</v>
      </c>
      <c r="CV53" s="55">
        <f>+DA20</f>
        <v>0.75</v>
      </c>
      <c r="CW53" s="53"/>
      <c r="CX53" s="9"/>
      <c r="CY53" s="9"/>
      <c r="CZ53" s="9"/>
      <c r="DA53" s="56">
        <f>+CV53-$E$20</f>
        <v>-8.6239376805880674E-2</v>
      </c>
      <c r="DB53" s="39"/>
      <c r="DD53" s="51" t="s">
        <v>60</v>
      </c>
      <c r="DE53" s="55">
        <f>+DJ20</f>
        <v>0.90909090909090906</v>
      </c>
      <c r="DF53" s="53"/>
      <c r="DG53" s="9"/>
      <c r="DH53" s="9"/>
      <c r="DI53" s="9"/>
      <c r="DJ53" s="56">
        <f>+DE53-$E$20</f>
        <v>7.2851532285028386E-2</v>
      </c>
      <c r="DK53" s="39"/>
      <c r="DM53" s="51" t="s">
        <v>60</v>
      </c>
      <c r="DN53" s="55">
        <f>+DS20</f>
        <v>0.94871794871794868</v>
      </c>
      <c r="DO53" s="53"/>
      <c r="DP53" s="9"/>
      <c r="DQ53" s="9"/>
      <c r="DR53" s="9"/>
      <c r="DS53" s="56">
        <f>+DN53-$E$20</f>
        <v>0.112478571912068</v>
      </c>
      <c r="DT53" s="39"/>
      <c r="DV53" s="51" t="s">
        <v>60</v>
      </c>
      <c r="DW53" s="55">
        <f>+EB20</f>
        <v>0.8970588235294118</v>
      </c>
      <c r="DX53" s="53"/>
      <c r="DY53" s="9"/>
      <c r="DZ53" s="9"/>
      <c r="EA53" s="9"/>
      <c r="EB53" s="56">
        <f>+DW53-$E$20</f>
        <v>6.0819446723531123E-2</v>
      </c>
      <c r="EC53" s="39"/>
      <c r="EE53" s="51" t="s">
        <v>60</v>
      </c>
      <c r="EF53" s="55">
        <f>+EK20</f>
        <v>0.90277777777777779</v>
      </c>
      <c r="EG53" s="53"/>
      <c r="EH53" s="9"/>
      <c r="EI53" s="9"/>
      <c r="EJ53" s="9"/>
      <c r="EK53" s="56">
        <f>+EF53-$E$20</f>
        <v>6.6538400971897116E-2</v>
      </c>
      <c r="EL53" s="39"/>
      <c r="EN53" s="51" t="s">
        <v>60</v>
      </c>
      <c r="EO53" s="55">
        <f>+ET20</f>
        <v>0.8571428571428571</v>
      </c>
      <c r="EP53" s="53"/>
      <c r="EQ53" s="9"/>
      <c r="ER53" s="9"/>
      <c r="ES53" s="9"/>
      <c r="ET53" s="56">
        <f>+EO53-$E$20</f>
        <v>2.0903480336976421E-2</v>
      </c>
      <c r="EU53" s="39"/>
      <c r="EW53" s="51" t="s">
        <v>60</v>
      </c>
      <c r="EX53" s="55">
        <f>+FC20</f>
        <v>0.828125</v>
      </c>
      <c r="EY53" s="53"/>
      <c r="EZ53" s="9"/>
      <c r="FA53" s="9"/>
      <c r="FB53" s="9"/>
      <c r="FC53" s="56">
        <f>+EX53-$E$20</f>
        <v>-8.1143768058806742E-3</v>
      </c>
      <c r="FD53" s="39"/>
      <c r="FF53" s="51" t="s">
        <v>60</v>
      </c>
      <c r="FG53" s="55">
        <f>+FL20</f>
        <v>0.93203883495145634</v>
      </c>
      <c r="FH53" s="53"/>
      <c r="FI53" s="9"/>
      <c r="FJ53" s="9"/>
      <c r="FK53" s="9"/>
      <c r="FL53" s="56">
        <f>+FG53-$E$20</f>
        <v>9.5799458145575667E-2</v>
      </c>
      <c r="FM53" s="39"/>
    </row>
    <row r="54" spans="9:169" x14ac:dyDescent="0.15">
      <c r="I54" s="51" t="s">
        <v>61</v>
      </c>
      <c r="J54" s="55">
        <f>+P20</f>
        <v>0.14448903982710712</v>
      </c>
      <c r="K54" s="53"/>
      <c r="L54" s="53"/>
      <c r="M54" s="56"/>
      <c r="N54" s="9"/>
      <c r="O54" s="56">
        <f>+J54-$G$20</f>
        <v>-1.8620343516123739E-2</v>
      </c>
      <c r="P54" s="39"/>
      <c r="R54" s="51" t="s">
        <v>61</v>
      </c>
      <c r="S54" s="55">
        <f>+Y20</f>
        <v>0.16477768090671316</v>
      </c>
      <c r="T54" s="53"/>
      <c r="U54" s="9"/>
      <c r="V54" s="9"/>
      <c r="W54" s="9"/>
      <c r="X54" s="56">
        <f>+S54-$G$20</f>
        <v>1.6682975634823016E-3</v>
      </c>
      <c r="Y54" s="39"/>
      <c r="AA54" s="51" t="s">
        <v>61</v>
      </c>
      <c r="AB54" s="55">
        <f>+AH20</f>
        <v>0.20227920227920229</v>
      </c>
      <c r="AC54" s="53"/>
      <c r="AD54" s="9"/>
      <c r="AE54" s="9"/>
      <c r="AF54" s="9"/>
      <c r="AG54" s="56">
        <f>+AB54-$G$20</f>
        <v>3.9169818935971434E-2</v>
      </c>
      <c r="AH54" s="39"/>
      <c r="AJ54" s="51" t="s">
        <v>61</v>
      </c>
      <c r="AK54" s="55">
        <f>+AQ20</f>
        <v>0.1095890410958904</v>
      </c>
      <c r="AL54" s="53"/>
      <c r="AM54" s="9"/>
      <c r="AN54" s="9"/>
      <c r="AO54" s="9"/>
      <c r="AP54" s="56">
        <f>+AK54-$G$20</f>
        <v>-5.3520342247340452E-2</v>
      </c>
      <c r="AQ54" s="39"/>
      <c r="AS54" s="51" t="s">
        <v>61</v>
      </c>
      <c r="AT54" s="55">
        <f>+AZ20</f>
        <v>5.5248618784530384E-2</v>
      </c>
      <c r="AU54" s="53"/>
      <c r="AV54" s="9"/>
      <c r="AW54" s="9"/>
      <c r="AX54" s="9"/>
      <c r="AY54" s="56">
        <f>+AT54-$G$20</f>
        <v>-0.10786076455870047</v>
      </c>
      <c r="AZ54" s="39"/>
      <c r="BB54" s="51" t="s">
        <v>61</v>
      </c>
      <c r="BC54" s="55">
        <f>+BI20</f>
        <v>9.1743119266055051E-2</v>
      </c>
      <c r="BD54" s="53"/>
      <c r="BE54" s="9"/>
      <c r="BF54" s="9"/>
      <c r="BG54" s="9"/>
      <c r="BH54" s="56">
        <f>+BC54-$G$20</f>
        <v>-7.1366264077175806E-2</v>
      </c>
      <c r="BI54" s="39"/>
      <c r="BK54" s="51" t="s">
        <v>61</v>
      </c>
      <c r="BL54" s="55">
        <f>+BR20</f>
        <v>0.14754098360655737</v>
      </c>
      <c r="BM54" s="53"/>
      <c r="BN54" s="9"/>
      <c r="BO54" s="9"/>
      <c r="BP54" s="9"/>
      <c r="BQ54" s="56">
        <f>+BL54-$G$20</f>
        <v>-1.5568399736673483E-2</v>
      </c>
      <c r="BR54" s="39"/>
      <c r="BT54" s="51" t="s">
        <v>61</v>
      </c>
      <c r="BU54" s="55">
        <f>+CA20</f>
        <v>0.13043478260869565</v>
      </c>
      <c r="BV54" s="53"/>
      <c r="BW54" s="9"/>
      <c r="BX54" s="9"/>
      <c r="BY54" s="9"/>
      <c r="BZ54" s="56">
        <f>+BU54-$G$20</f>
        <v>-3.2674600734535209E-2</v>
      </c>
      <c r="CA54" s="39"/>
      <c r="CC54" s="51" t="s">
        <v>61</v>
      </c>
      <c r="CD54" s="55">
        <f>+CJ20</f>
        <v>0.12087912087912088</v>
      </c>
      <c r="CE54" s="53"/>
      <c r="CF54" s="9"/>
      <c r="CG54" s="9"/>
      <c r="CH54" s="9"/>
      <c r="CI54" s="56">
        <f>+CD54-$G$20</f>
        <v>-4.2230262464109977E-2</v>
      </c>
      <c r="CJ54" s="39"/>
      <c r="CL54" s="51" t="s">
        <v>61</v>
      </c>
      <c r="CM54" s="55">
        <f>+CS20</f>
        <v>0.17272727272727273</v>
      </c>
      <c r="CN54" s="53"/>
      <c r="CO54" s="9"/>
      <c r="CP54" s="9"/>
      <c r="CQ54" s="9"/>
      <c r="CR54" s="56">
        <f>+CM54-$G$20</f>
        <v>9.6178893840418722E-3</v>
      </c>
      <c r="CS54" s="39"/>
      <c r="CU54" s="51" t="s">
        <v>61</v>
      </c>
      <c r="CV54" s="55">
        <f>+DB20</f>
        <v>0.25</v>
      </c>
      <c r="CW54" s="53"/>
      <c r="CX54" s="9"/>
      <c r="CY54" s="9"/>
      <c r="CZ54" s="9"/>
      <c r="DA54" s="56">
        <f>+CV54-$G$20</f>
        <v>8.6890616656769143E-2</v>
      </c>
      <c r="DB54" s="39"/>
      <c r="DD54" s="51" t="s">
        <v>61</v>
      </c>
      <c r="DE54" s="55">
        <f>+DK20</f>
        <v>9.0909090909090912E-2</v>
      </c>
      <c r="DF54" s="53"/>
      <c r="DG54" s="9"/>
      <c r="DH54" s="9"/>
      <c r="DI54" s="9"/>
      <c r="DJ54" s="56">
        <f>+DE54-$G$20</f>
        <v>-7.2200292434139945E-2</v>
      </c>
      <c r="DK54" s="39"/>
      <c r="DM54" s="51" t="s">
        <v>61</v>
      </c>
      <c r="DN54" s="55">
        <f>+DT20</f>
        <v>5.128205128205128E-2</v>
      </c>
      <c r="DO54" s="53"/>
      <c r="DP54" s="9"/>
      <c r="DQ54" s="9"/>
      <c r="DR54" s="9"/>
      <c r="DS54" s="56">
        <f>+DN54-$G$20</f>
        <v>-0.11182733206117958</v>
      </c>
      <c r="DT54" s="39"/>
      <c r="DV54" s="51" t="s">
        <v>61</v>
      </c>
      <c r="DW54" s="55">
        <f>+EC20</f>
        <v>0.10294117647058823</v>
      </c>
      <c r="DX54" s="53"/>
      <c r="DY54" s="9"/>
      <c r="DZ54" s="9"/>
      <c r="EA54" s="9"/>
      <c r="EB54" s="56">
        <f>+DW54-$G$20</f>
        <v>-6.0168206872642627E-2</v>
      </c>
      <c r="EC54" s="39"/>
      <c r="EE54" s="51" t="s">
        <v>61</v>
      </c>
      <c r="EF54" s="55">
        <f>+EL20</f>
        <v>9.7222222222222224E-2</v>
      </c>
      <c r="EG54" s="53"/>
      <c r="EH54" s="9"/>
      <c r="EI54" s="9"/>
      <c r="EJ54" s="9"/>
      <c r="EK54" s="56">
        <f>+EF54-$G$20</f>
        <v>-6.5887161121008633E-2</v>
      </c>
      <c r="EL54" s="39"/>
      <c r="EN54" s="51" t="s">
        <v>61</v>
      </c>
      <c r="EO54" s="55">
        <f>+EU20</f>
        <v>0.1326530612244898</v>
      </c>
      <c r="EP54" s="53"/>
      <c r="EQ54" s="9"/>
      <c r="ER54" s="9"/>
      <c r="ES54" s="9"/>
      <c r="ET54" s="56">
        <f>+EO54-$G$20</f>
        <v>-3.0456322118741053E-2</v>
      </c>
      <c r="EU54" s="39"/>
      <c r="EW54" s="51" t="s">
        <v>61</v>
      </c>
      <c r="EX54" s="55">
        <f>+FD20</f>
        <v>0.15625</v>
      </c>
      <c r="EY54" s="53"/>
      <c r="EZ54" s="9"/>
      <c r="FA54" s="9"/>
      <c r="FB54" s="9"/>
      <c r="FC54" s="56">
        <f>+EX54-$G$20</f>
        <v>-6.8593833432308571E-3</v>
      </c>
      <c r="FD54" s="39"/>
      <c r="FF54" s="51" t="s">
        <v>61</v>
      </c>
      <c r="FG54" s="55">
        <f>+FM20</f>
        <v>6.7961165048543687E-2</v>
      </c>
      <c r="FH54" s="53"/>
      <c r="FI54" s="9"/>
      <c r="FJ54" s="9"/>
      <c r="FK54" s="9"/>
      <c r="FL54" s="56">
        <f>+FG54-$G$20</f>
        <v>-9.514821829468717E-2</v>
      </c>
      <c r="FM54" s="39"/>
    </row>
    <row r="55" spans="9:169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</row>
    <row r="56" spans="9:169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</row>
    <row r="57" spans="9:169" x14ac:dyDescent="0.15">
      <c r="I57" s="51" t="s">
        <v>59</v>
      </c>
      <c r="J57" s="52">
        <f>+J21/100</f>
        <v>0.11689999999999999</v>
      </c>
      <c r="K57" s="53"/>
      <c r="L57" s="53"/>
      <c r="M57" s="54"/>
      <c r="N57" s="9"/>
      <c r="O57" s="54">
        <f>+J57-$C$21/100</f>
        <v>-1.4000000000000123E-3</v>
      </c>
      <c r="P57" s="39"/>
      <c r="R57" s="51" t="s">
        <v>59</v>
      </c>
      <c r="S57" s="52">
        <f>+S21/100</f>
        <v>0.11599999999999999</v>
      </c>
      <c r="T57" s="53"/>
      <c r="U57" s="9"/>
      <c r="V57" s="9"/>
      <c r="W57" s="9"/>
      <c r="X57" s="54">
        <f>+S57-$C$21/100</f>
        <v>-2.3000000000000104E-3</v>
      </c>
      <c r="Y57" s="39"/>
      <c r="AA57" s="51" t="s">
        <v>59</v>
      </c>
      <c r="AB57" s="52">
        <f>+AB21/100</f>
        <v>0.11109999999999999</v>
      </c>
      <c r="AC57" s="53"/>
      <c r="AD57" s="9"/>
      <c r="AE57" s="9"/>
      <c r="AF57" s="9"/>
      <c r="AG57" s="54">
        <f>+AB57-$C$21/100</f>
        <v>-7.2000000000000119E-3</v>
      </c>
      <c r="AH57" s="39"/>
      <c r="AJ57" s="51" t="s">
        <v>59</v>
      </c>
      <c r="AK57" s="52">
        <f>+AK21/100</f>
        <v>0.1308</v>
      </c>
      <c r="AL57" s="53"/>
      <c r="AM57" s="9"/>
      <c r="AN57" s="9"/>
      <c r="AO57" s="9"/>
      <c r="AP57" s="54">
        <f>+AK57-$C$21/100</f>
        <v>1.2499999999999997E-2</v>
      </c>
      <c r="AQ57" s="39"/>
      <c r="AS57" s="51" t="s">
        <v>59</v>
      </c>
      <c r="AT57" s="52">
        <f>+AT21/100</f>
        <v>0.12759999999999999</v>
      </c>
      <c r="AU57" s="53"/>
      <c r="AV57" s="9"/>
      <c r="AW57" s="9"/>
      <c r="AX57" s="9"/>
      <c r="AY57" s="54">
        <f>+AT57-$C$21/100</f>
        <v>9.2999999999999888E-3</v>
      </c>
      <c r="AZ57" s="39"/>
      <c r="BB57" s="51" t="s">
        <v>59</v>
      </c>
      <c r="BC57" s="52">
        <f>+BC21/100</f>
        <v>0.14199999999999999</v>
      </c>
      <c r="BD57" s="53"/>
      <c r="BE57" s="9"/>
      <c r="BF57" s="9"/>
      <c r="BG57" s="9"/>
      <c r="BH57" s="54">
        <f>+BC57-$C$21/100</f>
        <v>2.3699999999999985E-2</v>
      </c>
      <c r="BI57" s="39"/>
      <c r="BK57" s="51" t="s">
        <v>59</v>
      </c>
      <c r="BL57" s="52">
        <f>+BL21/100</f>
        <v>0.10619999999999999</v>
      </c>
      <c r="BM57" s="53"/>
      <c r="BN57" s="9"/>
      <c r="BO57" s="9"/>
      <c r="BP57" s="9"/>
      <c r="BQ57" s="54">
        <f>+BL57-$C$21/100</f>
        <v>-1.2100000000000014E-2</v>
      </c>
      <c r="BR57" s="39"/>
      <c r="BT57" s="51" t="s">
        <v>59</v>
      </c>
      <c r="BU57" s="52">
        <f>+BU21/100</f>
        <v>0.1321</v>
      </c>
      <c r="BV57" s="53"/>
      <c r="BW57" s="9"/>
      <c r="BX57" s="9"/>
      <c r="BY57" s="9"/>
      <c r="BZ57" s="54">
        <f>+BU57-$C$21/100</f>
        <v>1.3799999999999993E-2</v>
      </c>
      <c r="CA57" s="39"/>
      <c r="CC57" s="51" t="s">
        <v>59</v>
      </c>
      <c r="CD57" s="52">
        <f>+CD21/100</f>
        <v>0.1124</v>
      </c>
      <c r="CE57" s="53"/>
      <c r="CF57" s="9"/>
      <c r="CG57" s="9"/>
      <c r="CH57" s="9"/>
      <c r="CI57" s="54">
        <f>+CD57-$C$21/100</f>
        <v>-5.9000000000000025E-3</v>
      </c>
      <c r="CJ57" s="39"/>
      <c r="CL57" s="51" t="s">
        <v>59</v>
      </c>
      <c r="CM57" s="52">
        <f>+CM21/100</f>
        <v>0.12570000000000001</v>
      </c>
      <c r="CN57" s="53"/>
      <c r="CO57" s="9"/>
      <c r="CP57" s="9"/>
      <c r="CQ57" s="9"/>
      <c r="CR57" s="54">
        <f>+CM57-$C$21/100</f>
        <v>7.4000000000000038E-3</v>
      </c>
      <c r="CS57" s="39"/>
      <c r="CU57" s="51" t="s">
        <v>59</v>
      </c>
      <c r="CV57" s="52">
        <f>+CV21/100</f>
        <v>0.11720000000000001</v>
      </c>
      <c r="CW57" s="53"/>
      <c r="CX57" s="9"/>
      <c r="CY57" s="9"/>
      <c r="CZ57" s="9"/>
      <c r="DA57" s="54">
        <f>+CV57-$C$21/100</f>
        <v>-1.0999999999999899E-3</v>
      </c>
      <c r="DB57" s="39"/>
      <c r="DD57" s="51" t="s">
        <v>59</v>
      </c>
      <c r="DE57" s="52">
        <f>+DE21/100</f>
        <v>0.1042</v>
      </c>
      <c r="DF57" s="53"/>
      <c r="DG57" s="9"/>
      <c r="DH57" s="9"/>
      <c r="DI57" s="9"/>
      <c r="DJ57" s="54">
        <f>+DE57-$C$21/100</f>
        <v>-1.4100000000000001E-2</v>
      </c>
      <c r="DK57" s="39"/>
      <c r="DM57" s="51" t="s">
        <v>59</v>
      </c>
      <c r="DN57" s="52">
        <f>+DN21/100</f>
        <v>0.10980000000000001</v>
      </c>
      <c r="DO57" s="53"/>
      <c r="DP57" s="9"/>
      <c r="DQ57" s="9"/>
      <c r="DR57" s="9"/>
      <c r="DS57" s="54">
        <f>+DN57-$C$21/100</f>
        <v>-8.4999999999999937E-3</v>
      </c>
      <c r="DT57" s="39"/>
      <c r="DV57" s="51" t="s">
        <v>59</v>
      </c>
      <c r="DW57" s="52">
        <f>+DW21/100</f>
        <v>9.6300000000000011E-2</v>
      </c>
      <c r="DX57" s="53"/>
      <c r="DY57" s="9"/>
      <c r="DZ57" s="9"/>
      <c r="EA57" s="9"/>
      <c r="EB57" s="54">
        <f>+DW57-$C$21/100</f>
        <v>-2.1999999999999992E-2</v>
      </c>
      <c r="EC57" s="39"/>
      <c r="EE57" s="51" t="s">
        <v>59</v>
      </c>
      <c r="EF57" s="52">
        <f>+EF21/100</f>
        <v>0.1018</v>
      </c>
      <c r="EG57" s="53"/>
      <c r="EH57" s="9"/>
      <c r="EI57" s="9"/>
      <c r="EJ57" s="9"/>
      <c r="EK57" s="54">
        <f>+EF57-$C$21/100</f>
        <v>-1.6500000000000001E-2</v>
      </c>
      <c r="EL57" s="39"/>
      <c r="EN57" s="51" t="s">
        <v>59</v>
      </c>
      <c r="EO57" s="52">
        <f>+EO21/100</f>
        <v>0.1159</v>
      </c>
      <c r="EP57" s="53"/>
      <c r="EQ57" s="9"/>
      <c r="ER57" s="9"/>
      <c r="ES57" s="9"/>
      <c r="ET57" s="54">
        <f>+EO57-$C$21/100</f>
        <v>-2.3999999999999994E-3</v>
      </c>
      <c r="EU57" s="39"/>
      <c r="EW57" s="51" t="s">
        <v>59</v>
      </c>
      <c r="EX57" s="52">
        <f>+EX21/100</f>
        <v>0.12590000000000001</v>
      </c>
      <c r="EY57" s="53"/>
      <c r="EZ57" s="9"/>
      <c r="FA57" s="9"/>
      <c r="FB57" s="9"/>
      <c r="FC57" s="54">
        <f>+EX57-$C$21/100</f>
        <v>7.6000000000000095E-3</v>
      </c>
      <c r="FD57" s="39"/>
      <c r="FF57" s="51" t="s">
        <v>59</v>
      </c>
      <c r="FG57" s="52">
        <f>+FG21/100</f>
        <v>0.1109</v>
      </c>
      <c r="FH57" s="53"/>
      <c r="FI57" s="9"/>
      <c r="FJ57" s="9"/>
      <c r="FK57" s="9"/>
      <c r="FL57" s="54">
        <f>+FG57-$C$21/100</f>
        <v>-7.4000000000000038E-3</v>
      </c>
      <c r="FM57" s="39"/>
    </row>
    <row r="58" spans="9:169" x14ac:dyDescent="0.15">
      <c r="I58" s="51" t="s">
        <v>60</v>
      </c>
      <c r="J58" s="55">
        <f>+O21</f>
        <v>0.84126444595513261</v>
      </c>
      <c r="K58" s="53"/>
      <c r="L58" s="53"/>
      <c r="M58" s="56"/>
      <c r="N58" s="9"/>
      <c r="O58" s="56">
        <f>+J58-$E$21</f>
        <v>4.473781605698246E-2</v>
      </c>
      <c r="P58" s="39"/>
      <c r="R58" s="51" t="s">
        <v>60</v>
      </c>
      <c r="S58" s="55">
        <f>+X21</f>
        <v>0.80152671755725191</v>
      </c>
      <c r="T58" s="53"/>
      <c r="U58" s="9"/>
      <c r="V58" s="9"/>
      <c r="W58" s="9"/>
      <c r="X58" s="56">
        <f>+S58-$E$21</f>
        <v>5.0000876591017596E-3</v>
      </c>
      <c r="Y58" s="39"/>
      <c r="AA58" s="51" t="s">
        <v>60</v>
      </c>
      <c r="AB58" s="55">
        <f>+AG21</f>
        <v>0.81730769230769229</v>
      </c>
      <c r="AC58" s="53"/>
      <c r="AD58" s="9"/>
      <c r="AE58" s="9"/>
      <c r="AF58" s="9"/>
      <c r="AG58" s="56">
        <f>+AB58-$E$21</f>
        <v>2.0781062409542139E-2</v>
      </c>
      <c r="AH58" s="39"/>
      <c r="AJ58" s="51" t="s">
        <v>60</v>
      </c>
      <c r="AK58" s="55">
        <f>+AP21</f>
        <v>0.83916083916083917</v>
      </c>
      <c r="AL58" s="53"/>
      <c r="AM58" s="9"/>
      <c r="AN58" s="9"/>
      <c r="AO58" s="9"/>
      <c r="AP58" s="56">
        <f>+AK58-$E$21</f>
        <v>4.2634209262689016E-2</v>
      </c>
      <c r="AQ58" s="39"/>
      <c r="AS58" s="51" t="s">
        <v>60</v>
      </c>
      <c r="AT58" s="55">
        <f>+AY21</f>
        <v>0.91390728476821192</v>
      </c>
      <c r="AU58" s="53"/>
      <c r="AV58" s="9"/>
      <c r="AW58" s="9"/>
      <c r="AX58" s="9"/>
      <c r="AY58" s="56">
        <f>+AT58-$E$21</f>
        <v>0.11738065487006177</v>
      </c>
      <c r="AZ58" s="39"/>
      <c r="BB58" s="51" t="s">
        <v>60</v>
      </c>
      <c r="BC58" s="55">
        <f>+BH21</f>
        <v>0.87931034482758619</v>
      </c>
      <c r="BD58" s="53"/>
      <c r="BE58" s="9"/>
      <c r="BF58" s="9"/>
      <c r="BG58" s="9"/>
      <c r="BH58" s="56">
        <f>+BC58-$E$21</f>
        <v>8.2783714929436036E-2</v>
      </c>
      <c r="BI58" s="39"/>
      <c r="BK58" s="51" t="s">
        <v>60</v>
      </c>
      <c r="BL58" s="55">
        <f>+BQ21</f>
        <v>0.82661290322580649</v>
      </c>
      <c r="BM58" s="53"/>
      <c r="BN58" s="9"/>
      <c r="BO58" s="9"/>
      <c r="BP58" s="9"/>
      <c r="BQ58" s="56">
        <f>+BL58-$E$21</f>
        <v>3.0086273327656343E-2</v>
      </c>
      <c r="BR58" s="39"/>
      <c r="BT58" s="51" t="s">
        <v>60</v>
      </c>
      <c r="BU58" s="55">
        <f>+BZ21</f>
        <v>0.8666666666666667</v>
      </c>
      <c r="BV58" s="53"/>
      <c r="BW58" s="9"/>
      <c r="BX58" s="9"/>
      <c r="BY58" s="9"/>
      <c r="BZ58" s="56">
        <f>+BU58-$E$21</f>
        <v>7.0140036768516545E-2</v>
      </c>
      <c r="CA58" s="39"/>
      <c r="CC58" s="51" t="s">
        <v>60</v>
      </c>
      <c r="CD58" s="55">
        <f>+CI21</f>
        <v>0.87378640776699024</v>
      </c>
      <c r="CE58" s="53"/>
      <c r="CF58" s="9"/>
      <c r="CG58" s="9"/>
      <c r="CH58" s="9"/>
      <c r="CI58" s="56">
        <f>+CD58-$E$21</f>
        <v>7.7259777868840085E-2</v>
      </c>
      <c r="CJ58" s="39"/>
      <c r="CL58" s="51" t="s">
        <v>60</v>
      </c>
      <c r="CM58" s="55">
        <f>+CR21</f>
        <v>0.84805653710247353</v>
      </c>
      <c r="CN58" s="53"/>
      <c r="CO58" s="9"/>
      <c r="CP58" s="9"/>
      <c r="CQ58" s="9"/>
      <c r="CR58" s="56">
        <f>+CM58-$E$21</f>
        <v>5.1529907204323377E-2</v>
      </c>
      <c r="CS58" s="39"/>
      <c r="CU58" s="51" t="s">
        <v>60</v>
      </c>
      <c r="CV58" s="55">
        <f>+DA21</f>
        <v>0.890625</v>
      </c>
      <c r="CW58" s="53"/>
      <c r="CX58" s="9"/>
      <c r="CY58" s="9"/>
      <c r="CZ58" s="9"/>
      <c r="DA58" s="56">
        <f>+CV58-$E$21</f>
        <v>9.4098370101849849E-2</v>
      </c>
      <c r="DB58" s="39"/>
      <c r="DD58" s="51" t="s">
        <v>60</v>
      </c>
      <c r="DE58" s="55">
        <f>+DJ21</f>
        <v>0.9</v>
      </c>
      <c r="DF58" s="53"/>
      <c r="DG58" s="9"/>
      <c r="DH58" s="9"/>
      <c r="DI58" s="9"/>
      <c r="DJ58" s="56">
        <f>+DE58-$E$21</f>
        <v>0.10347337010184987</v>
      </c>
      <c r="DK58" s="39"/>
      <c r="DM58" s="51" t="s">
        <v>60</v>
      </c>
      <c r="DN58" s="55">
        <f>+DS21</f>
        <v>0.9285714285714286</v>
      </c>
      <c r="DO58" s="53"/>
      <c r="DP58" s="9"/>
      <c r="DQ58" s="9"/>
      <c r="DR58" s="9"/>
      <c r="DS58" s="56">
        <f>+DN58-$E$21</f>
        <v>0.13204479867327845</v>
      </c>
      <c r="DT58" s="39"/>
      <c r="DV58" s="51" t="s">
        <v>60</v>
      </c>
      <c r="DW58" s="55">
        <f>+EB21</f>
        <v>0.9285714285714286</v>
      </c>
      <c r="DX58" s="53"/>
      <c r="DY58" s="9"/>
      <c r="DZ58" s="9"/>
      <c r="EA58" s="9"/>
      <c r="EB58" s="56">
        <f>+DW58-$E$21</f>
        <v>0.13204479867327845</v>
      </c>
      <c r="EC58" s="39"/>
      <c r="EE58" s="51" t="s">
        <v>60</v>
      </c>
      <c r="EF58" s="55">
        <f>+EK21</f>
        <v>0.91176470588235292</v>
      </c>
      <c r="EG58" s="53"/>
      <c r="EH58" s="9"/>
      <c r="EI58" s="9"/>
      <c r="EJ58" s="9"/>
      <c r="EK58" s="56">
        <f>+EF58-$E$21</f>
        <v>0.11523807598420277</v>
      </c>
      <c r="EL58" s="39"/>
      <c r="EN58" s="51" t="s">
        <v>60</v>
      </c>
      <c r="EO58" s="55">
        <f>+ET21</f>
        <v>0.89473684210526316</v>
      </c>
      <c r="EP58" s="53"/>
      <c r="EQ58" s="9"/>
      <c r="ER58" s="9"/>
      <c r="ES58" s="9"/>
      <c r="ET58" s="56">
        <f>+EO58-$E$21</f>
        <v>9.8210212207113012E-2</v>
      </c>
      <c r="EU58" s="39"/>
      <c r="EW58" s="51" t="s">
        <v>60</v>
      </c>
      <c r="EX58" s="55">
        <f>+FC21</f>
        <v>0.91176470588235292</v>
      </c>
      <c r="EY58" s="53"/>
      <c r="EZ58" s="9"/>
      <c r="FA58" s="9"/>
      <c r="FB58" s="9"/>
      <c r="FC58" s="56">
        <f>+EX58-$E$21</f>
        <v>0.11523807598420277</v>
      </c>
      <c r="FD58" s="39"/>
      <c r="FF58" s="51" t="s">
        <v>60</v>
      </c>
      <c r="FG58" s="55">
        <f>+FL21</f>
        <v>0.86792452830188682</v>
      </c>
      <c r="FH58" s="53"/>
      <c r="FI58" s="9"/>
      <c r="FJ58" s="9"/>
      <c r="FK58" s="9"/>
      <c r="FL58" s="56">
        <f>+FG58-$E$21</f>
        <v>7.139789840373667E-2</v>
      </c>
      <c r="FM58" s="39"/>
    </row>
    <row r="59" spans="9:169" x14ac:dyDescent="0.15">
      <c r="I59" s="51" t="s">
        <v>61</v>
      </c>
      <c r="J59" s="55">
        <f>+P21</f>
        <v>0.15635622025832766</v>
      </c>
      <c r="K59" s="53"/>
      <c r="L59" s="53"/>
      <c r="M59" s="56"/>
      <c r="N59" s="9"/>
      <c r="O59" s="56">
        <f>+J59-$G$21</f>
        <v>-4.5854254950200013E-2</v>
      </c>
      <c r="P59" s="39"/>
      <c r="R59" s="51" t="s">
        <v>61</v>
      </c>
      <c r="S59" s="55">
        <f>+Y21</f>
        <v>0.19751908396946566</v>
      </c>
      <c r="T59" s="53"/>
      <c r="U59" s="9"/>
      <c r="V59" s="9"/>
      <c r="W59" s="9"/>
      <c r="X59" s="56">
        <f>+S59-$G$21</f>
        <v>-4.6913912390620094E-3</v>
      </c>
      <c r="Y59" s="39"/>
      <c r="AA59" s="51" t="s">
        <v>61</v>
      </c>
      <c r="AB59" s="55">
        <f>+AH21</f>
        <v>0.18269230769230768</v>
      </c>
      <c r="AC59" s="53"/>
      <c r="AD59" s="9"/>
      <c r="AE59" s="9"/>
      <c r="AF59" s="9"/>
      <c r="AG59" s="56">
        <f>+AB59-$G$21</f>
        <v>-1.9518167516219986E-2</v>
      </c>
      <c r="AH59" s="39"/>
      <c r="AJ59" s="51" t="s">
        <v>61</v>
      </c>
      <c r="AK59" s="55">
        <f>+AQ21</f>
        <v>0.16083916083916083</v>
      </c>
      <c r="AL59" s="53"/>
      <c r="AM59" s="9"/>
      <c r="AN59" s="9"/>
      <c r="AO59" s="9"/>
      <c r="AP59" s="56">
        <f>+AK59-$G$21</f>
        <v>-4.1371314369366835E-2</v>
      </c>
      <c r="AQ59" s="39"/>
      <c r="AS59" s="51" t="s">
        <v>61</v>
      </c>
      <c r="AT59" s="55">
        <f>+AZ21</f>
        <v>8.6092715231788075E-2</v>
      </c>
      <c r="AU59" s="53"/>
      <c r="AV59" s="9"/>
      <c r="AW59" s="9"/>
      <c r="AX59" s="9"/>
      <c r="AY59" s="56">
        <f>+AT59-$G$21</f>
        <v>-0.11611775997673959</v>
      </c>
      <c r="AZ59" s="39"/>
      <c r="BB59" s="51" t="s">
        <v>61</v>
      </c>
      <c r="BC59" s="55">
        <f>+BI21</f>
        <v>0.11206896551724138</v>
      </c>
      <c r="BD59" s="53"/>
      <c r="BE59" s="9"/>
      <c r="BF59" s="9"/>
      <c r="BG59" s="9"/>
      <c r="BH59" s="56">
        <f>+BC59-$G$21</f>
        <v>-9.0141509691286287E-2</v>
      </c>
      <c r="BI59" s="39"/>
      <c r="BK59" s="51" t="s">
        <v>61</v>
      </c>
      <c r="BL59" s="55">
        <f>+BR21</f>
        <v>0.16532258064516128</v>
      </c>
      <c r="BM59" s="53"/>
      <c r="BN59" s="9"/>
      <c r="BO59" s="9"/>
      <c r="BP59" s="9"/>
      <c r="BQ59" s="56">
        <f>+BL59-$G$21</f>
        <v>-3.6887894563366386E-2</v>
      </c>
      <c r="BR59" s="39"/>
      <c r="BT59" s="51" t="s">
        <v>61</v>
      </c>
      <c r="BU59" s="55">
        <f>+CA21</f>
        <v>0.13333333333333333</v>
      </c>
      <c r="BV59" s="53"/>
      <c r="BW59" s="9"/>
      <c r="BX59" s="9"/>
      <c r="BY59" s="9"/>
      <c r="BZ59" s="56">
        <f>+BU59-$G$21</f>
        <v>-6.8877141875194337E-2</v>
      </c>
      <c r="CA59" s="39"/>
      <c r="CC59" s="51" t="s">
        <v>61</v>
      </c>
      <c r="CD59" s="55">
        <f>+CJ21</f>
        <v>0.12297734627831715</v>
      </c>
      <c r="CE59" s="53"/>
      <c r="CF59" s="9"/>
      <c r="CG59" s="9"/>
      <c r="CH59" s="9"/>
      <c r="CI59" s="56">
        <f>+CD59-$G$21</f>
        <v>-7.923312893021052E-2</v>
      </c>
      <c r="CJ59" s="39"/>
      <c r="CL59" s="51" t="s">
        <v>61</v>
      </c>
      <c r="CM59" s="55">
        <f>+CS21</f>
        <v>0.14840989399293286</v>
      </c>
      <c r="CN59" s="53"/>
      <c r="CO59" s="9"/>
      <c r="CP59" s="9"/>
      <c r="CQ59" s="9"/>
      <c r="CR59" s="56">
        <f>+CM59-$G$21</f>
        <v>-5.3800581215594806E-2</v>
      </c>
      <c r="CS59" s="39"/>
      <c r="CU59" s="51" t="s">
        <v>61</v>
      </c>
      <c r="CV59" s="55">
        <f>+DB21</f>
        <v>0.109375</v>
      </c>
      <c r="CW59" s="53"/>
      <c r="CX59" s="9"/>
      <c r="CY59" s="9"/>
      <c r="CZ59" s="9"/>
      <c r="DA59" s="56">
        <f>+CV59-$G$21</f>
        <v>-9.2835475208527668E-2</v>
      </c>
      <c r="DB59" s="39"/>
      <c r="DD59" s="51" t="s">
        <v>61</v>
      </c>
      <c r="DE59" s="55">
        <f>+DK21</f>
        <v>0.1</v>
      </c>
      <c r="DF59" s="53"/>
      <c r="DG59" s="9"/>
      <c r="DH59" s="9"/>
      <c r="DI59" s="9"/>
      <c r="DJ59" s="56">
        <f>+DE59-$G$21</f>
        <v>-0.10221047520852766</v>
      </c>
      <c r="DK59" s="39"/>
      <c r="DM59" s="51" t="s">
        <v>61</v>
      </c>
      <c r="DN59" s="55">
        <f>+DT21</f>
        <v>3.5714285714285712E-2</v>
      </c>
      <c r="DO59" s="53"/>
      <c r="DP59" s="9"/>
      <c r="DQ59" s="9"/>
      <c r="DR59" s="9"/>
      <c r="DS59" s="56">
        <f>+DN59-$G$21</f>
        <v>-0.16649618949424194</v>
      </c>
      <c r="DT59" s="39"/>
      <c r="DV59" s="51" t="s">
        <v>61</v>
      </c>
      <c r="DW59" s="55">
        <f>+EC21</f>
        <v>7.1428571428571425E-2</v>
      </c>
      <c r="DX59" s="53"/>
      <c r="DY59" s="9"/>
      <c r="DZ59" s="9"/>
      <c r="EA59" s="9"/>
      <c r="EB59" s="56">
        <f>+DW59-$G$21</f>
        <v>-0.13078190377995624</v>
      </c>
      <c r="EC59" s="39"/>
      <c r="EE59" s="51" t="s">
        <v>61</v>
      </c>
      <c r="EF59" s="55">
        <f>+EL21</f>
        <v>8.8235294117647065E-2</v>
      </c>
      <c r="EG59" s="53"/>
      <c r="EH59" s="9"/>
      <c r="EI59" s="9"/>
      <c r="EJ59" s="9"/>
      <c r="EK59" s="56">
        <f>+EF59-$G$21</f>
        <v>-0.1139751810908806</v>
      </c>
      <c r="EL59" s="39"/>
      <c r="EN59" s="51" t="s">
        <v>61</v>
      </c>
      <c r="EO59" s="55">
        <f>+EU21</f>
        <v>0.10526315789473684</v>
      </c>
      <c r="EP59" s="53"/>
      <c r="EQ59" s="9"/>
      <c r="ER59" s="9"/>
      <c r="ES59" s="9"/>
      <c r="ET59" s="56">
        <f>+EO59-$G$21</f>
        <v>-9.6947317313790832E-2</v>
      </c>
      <c r="EU59" s="39"/>
      <c r="EW59" s="51" t="s">
        <v>61</v>
      </c>
      <c r="EX59" s="55">
        <f>+FD21</f>
        <v>8.8235294117647065E-2</v>
      </c>
      <c r="EY59" s="53"/>
      <c r="EZ59" s="9"/>
      <c r="FA59" s="9"/>
      <c r="FB59" s="9"/>
      <c r="FC59" s="56">
        <f>+EX59-$G$21</f>
        <v>-0.1139751810908806</v>
      </c>
      <c r="FD59" s="39"/>
      <c r="FF59" s="51" t="s">
        <v>61</v>
      </c>
      <c r="FG59" s="55">
        <f>+FM21</f>
        <v>0.13207547169811321</v>
      </c>
      <c r="FH59" s="53"/>
      <c r="FI59" s="9"/>
      <c r="FJ59" s="9"/>
      <c r="FK59" s="9"/>
      <c r="FL59" s="56">
        <f>+FG59-$G$21</f>
        <v>-7.0135003510414462E-2</v>
      </c>
      <c r="FM59" s="39"/>
    </row>
    <row r="60" spans="9:169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</row>
    <row r="61" spans="9:169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</row>
    <row r="62" spans="9:169" x14ac:dyDescent="0.15">
      <c r="I62" s="51" t="s">
        <v>59</v>
      </c>
      <c r="J62" s="52">
        <f>+J12/100</f>
        <v>0.1492</v>
      </c>
      <c r="K62" s="53"/>
      <c r="L62" s="53"/>
      <c r="M62" s="54"/>
      <c r="N62" s="9"/>
      <c r="O62" s="54">
        <f>+J62-$C$12/100</f>
        <v>4.99E-2</v>
      </c>
      <c r="P62" s="39"/>
      <c r="R62" s="51" t="s">
        <v>59</v>
      </c>
      <c r="S62" s="52">
        <f>+S12/100</f>
        <v>0.1109</v>
      </c>
      <c r="T62" s="53"/>
      <c r="U62" s="9"/>
      <c r="V62" s="9"/>
      <c r="W62" s="9"/>
      <c r="X62" s="54">
        <f>+S62-$C$12/100</f>
        <v>1.1599999999999999E-2</v>
      </c>
      <c r="Y62" s="39"/>
      <c r="AA62" s="51" t="s">
        <v>59</v>
      </c>
      <c r="AB62" s="52">
        <f>+AB12/100</f>
        <v>6.25E-2</v>
      </c>
      <c r="AC62" s="53"/>
      <c r="AD62" s="9"/>
      <c r="AE62" s="9"/>
      <c r="AF62" s="9"/>
      <c r="AG62" s="54">
        <f>+AB62-$C$12/100</f>
        <v>-3.6799999999999999E-2</v>
      </c>
      <c r="AH62" s="39"/>
      <c r="AJ62" s="51" t="s">
        <v>59</v>
      </c>
      <c r="AK62" s="52">
        <f>+AK12/100</f>
        <v>0.1061</v>
      </c>
      <c r="AL62" s="53"/>
      <c r="AM62" s="9"/>
      <c r="AN62" s="9"/>
      <c r="AO62" s="9"/>
      <c r="AP62" s="54">
        <f>+AK62-$C$12/100</f>
        <v>6.8000000000000005E-3</v>
      </c>
      <c r="AQ62" s="39"/>
      <c r="AS62" s="51" t="s">
        <v>59</v>
      </c>
      <c r="AT62" s="52">
        <f>+AT12/100</f>
        <v>0.12759999999999999</v>
      </c>
      <c r="AU62" s="53"/>
      <c r="AV62" s="9"/>
      <c r="AW62" s="9"/>
      <c r="AX62" s="9"/>
      <c r="AY62" s="54">
        <f>+AT62-$C$12/100</f>
        <v>2.8299999999999992E-2</v>
      </c>
      <c r="AZ62" s="39"/>
      <c r="BB62" s="51" t="s">
        <v>59</v>
      </c>
      <c r="BC62" s="52">
        <f>+BC12/100</f>
        <v>0.13220000000000001</v>
      </c>
      <c r="BD62" s="53"/>
      <c r="BE62" s="9"/>
      <c r="BF62" s="9"/>
      <c r="BG62" s="9"/>
      <c r="BH62" s="54">
        <f>+BC62-$C$12/100</f>
        <v>3.2900000000000013E-2</v>
      </c>
      <c r="BI62" s="39"/>
      <c r="BK62" s="51" t="s">
        <v>59</v>
      </c>
      <c r="BL62" s="52">
        <f>+BL12/100</f>
        <v>0.35830000000000001</v>
      </c>
      <c r="BM62" s="53"/>
      <c r="BN62" s="9"/>
      <c r="BO62" s="9"/>
      <c r="BP62" s="9"/>
      <c r="BQ62" s="54">
        <f>+BL62-$C$12/100</f>
        <v>0.25900000000000001</v>
      </c>
      <c r="BR62" s="39"/>
      <c r="BT62" s="51" t="s">
        <v>59</v>
      </c>
      <c r="BU62" s="52">
        <f>+BU12/100</f>
        <v>0.1358</v>
      </c>
      <c r="BV62" s="53"/>
      <c r="BW62" s="9"/>
      <c r="BX62" s="9"/>
      <c r="BY62" s="9"/>
      <c r="BZ62" s="54">
        <f>+BU62-$C$12/100</f>
        <v>3.6500000000000005E-2</v>
      </c>
      <c r="CA62" s="39"/>
      <c r="CC62" s="51" t="s">
        <v>59</v>
      </c>
      <c r="CD62" s="52">
        <f>+CD12/100</f>
        <v>0.18690000000000001</v>
      </c>
      <c r="CE62" s="53"/>
      <c r="CF62" s="9"/>
      <c r="CG62" s="9"/>
      <c r="CH62" s="9"/>
      <c r="CI62" s="54">
        <f>+CD62-$C$12/100</f>
        <v>8.7600000000000011E-2</v>
      </c>
      <c r="CJ62" s="39"/>
      <c r="CL62" s="51" t="s">
        <v>59</v>
      </c>
      <c r="CM62" s="52">
        <f>+CM12/100</f>
        <v>0.17629999999999998</v>
      </c>
      <c r="CN62" s="53"/>
      <c r="CO62" s="9"/>
      <c r="CP62" s="9"/>
      <c r="CQ62" s="9"/>
      <c r="CR62" s="54">
        <f>+CM62-$C$12/100</f>
        <v>7.6999999999999985E-2</v>
      </c>
      <c r="CS62" s="39"/>
      <c r="CU62" s="51" t="s">
        <v>59</v>
      </c>
      <c r="CV62" s="52">
        <f>+CV12/100</f>
        <v>0.1996</v>
      </c>
      <c r="CW62" s="53"/>
      <c r="CX62" s="9"/>
      <c r="CY62" s="9"/>
      <c r="CZ62" s="9"/>
      <c r="DA62" s="54">
        <f>+CV62-$C$12/100</f>
        <v>0.1003</v>
      </c>
      <c r="DB62" s="39"/>
      <c r="DD62" s="51" t="s">
        <v>59</v>
      </c>
      <c r="DE62" s="52">
        <f>+DE12/100</f>
        <v>0.25</v>
      </c>
      <c r="DF62" s="53"/>
      <c r="DG62" s="9"/>
      <c r="DH62" s="9"/>
      <c r="DI62" s="9"/>
      <c r="DJ62" s="54">
        <f>+DE62-$C$12/100</f>
        <v>0.1507</v>
      </c>
      <c r="DK62" s="39"/>
      <c r="DM62" s="51" t="s">
        <v>59</v>
      </c>
      <c r="DN62" s="52">
        <f>+DN12/100</f>
        <v>9.8000000000000004E-2</v>
      </c>
      <c r="DO62" s="53"/>
      <c r="DP62" s="9"/>
      <c r="DQ62" s="9"/>
      <c r="DR62" s="9"/>
      <c r="DS62" s="54">
        <f>+DN62-$C$12/100</f>
        <v>-1.2999999999999956E-3</v>
      </c>
      <c r="DT62" s="39"/>
      <c r="DV62" s="51" t="s">
        <v>59</v>
      </c>
      <c r="DW62" s="52">
        <f>+DW12/100</f>
        <v>0.22010000000000002</v>
      </c>
      <c r="DX62" s="53"/>
      <c r="DY62" s="9"/>
      <c r="DZ62" s="9"/>
      <c r="EA62" s="9"/>
      <c r="EB62" s="54">
        <f>+DW62-$C$12/100</f>
        <v>0.12080000000000002</v>
      </c>
      <c r="EC62" s="39"/>
      <c r="EE62" s="51" t="s">
        <v>59</v>
      </c>
      <c r="EF62" s="52">
        <f>+EF12/100</f>
        <v>7.1900000000000006E-2</v>
      </c>
      <c r="EG62" s="53"/>
      <c r="EH62" s="9"/>
      <c r="EI62" s="9"/>
      <c r="EJ62" s="9"/>
      <c r="EK62" s="54">
        <f>+EF62-$C$12/100</f>
        <v>-2.7399999999999994E-2</v>
      </c>
      <c r="EL62" s="39"/>
      <c r="EN62" s="51" t="s">
        <v>59</v>
      </c>
      <c r="EO62" s="52">
        <f>+EO12/100</f>
        <v>5.1799999999999999E-2</v>
      </c>
      <c r="EP62" s="53"/>
      <c r="EQ62" s="9"/>
      <c r="ER62" s="9"/>
      <c r="ES62" s="9"/>
      <c r="ET62" s="54">
        <f>+EO62-$C$12/100</f>
        <v>-4.7500000000000001E-2</v>
      </c>
      <c r="EU62" s="39"/>
      <c r="EW62" s="51" t="s">
        <v>59</v>
      </c>
      <c r="EX62" s="52">
        <f>+EX12/100</f>
        <v>4.4400000000000002E-2</v>
      </c>
      <c r="EY62" s="53"/>
      <c r="EZ62" s="9"/>
      <c r="FA62" s="9"/>
      <c r="FB62" s="9"/>
      <c r="FC62" s="54">
        <f>+EX62-$C$12/100</f>
        <v>-5.4899999999999997E-2</v>
      </c>
      <c r="FD62" s="39"/>
      <c r="FF62" s="51" t="s">
        <v>59</v>
      </c>
      <c r="FG62" s="52">
        <f>+FG12/100</f>
        <v>7.1099999999999997E-2</v>
      </c>
      <c r="FH62" s="53"/>
      <c r="FI62" s="9"/>
      <c r="FJ62" s="9"/>
      <c r="FK62" s="9"/>
      <c r="FL62" s="54">
        <f>+FG62-$C$12/100</f>
        <v>-2.8200000000000003E-2</v>
      </c>
      <c r="FM62" s="39"/>
    </row>
    <row r="63" spans="9:169" x14ac:dyDescent="0.15">
      <c r="I63" s="51" t="s">
        <v>60</v>
      </c>
      <c r="J63" s="55">
        <f>+O12</f>
        <v>0.53209054593874838</v>
      </c>
      <c r="K63" s="53"/>
      <c r="L63" s="53"/>
      <c r="M63" s="56"/>
      <c r="N63" s="9"/>
      <c r="O63" s="56">
        <f>+J63-$E$12</f>
        <v>0.10831145482585391</v>
      </c>
      <c r="P63" s="39"/>
      <c r="R63" s="51" t="s">
        <v>60</v>
      </c>
      <c r="S63" s="55">
        <f>+X12</f>
        <v>0.42115768463073855</v>
      </c>
      <c r="T63" s="53"/>
      <c r="U63" s="9"/>
      <c r="V63" s="9"/>
      <c r="W63" s="9"/>
      <c r="X63" s="56">
        <f>+S63-$E$12</f>
        <v>-2.6214064821559191E-3</v>
      </c>
      <c r="Y63" s="39"/>
      <c r="AA63" s="51" t="s">
        <v>60</v>
      </c>
      <c r="AB63" s="55">
        <f>+AG12</f>
        <v>0.52991452991452992</v>
      </c>
      <c r="AC63" s="53"/>
      <c r="AD63" s="9"/>
      <c r="AE63" s="9"/>
      <c r="AF63" s="9"/>
      <c r="AG63" s="56">
        <f>+AB63-$E$12</f>
        <v>0.10613543880163545</v>
      </c>
      <c r="AH63" s="39"/>
      <c r="AJ63" s="51" t="s">
        <v>60</v>
      </c>
      <c r="AK63" s="55">
        <f>+AP12</f>
        <v>0.52586206896551724</v>
      </c>
      <c r="AL63" s="53"/>
      <c r="AM63" s="9"/>
      <c r="AN63" s="9"/>
      <c r="AO63" s="9"/>
      <c r="AP63" s="56">
        <f>+AK63-$E$12</f>
        <v>0.10208297785262277</v>
      </c>
      <c r="AQ63" s="39"/>
      <c r="AS63" s="51" t="s">
        <v>60</v>
      </c>
      <c r="AT63" s="55">
        <f>+AY12</f>
        <v>0.5629139072847682</v>
      </c>
      <c r="AU63" s="53"/>
      <c r="AV63" s="9"/>
      <c r="AW63" s="9"/>
      <c r="AX63" s="9"/>
      <c r="AY63" s="56">
        <f>+AT63-$E$12</f>
        <v>0.13913481617187373</v>
      </c>
      <c r="AZ63" s="39"/>
      <c r="BB63" s="51" t="s">
        <v>60</v>
      </c>
      <c r="BC63" s="55">
        <f>+BH12</f>
        <v>0.57407407407407407</v>
      </c>
      <c r="BD63" s="53"/>
      <c r="BE63" s="9"/>
      <c r="BF63" s="9"/>
      <c r="BG63" s="9"/>
      <c r="BH63" s="56">
        <f>+BC63-$E$12</f>
        <v>0.1502949829611796</v>
      </c>
      <c r="BI63" s="39"/>
      <c r="BK63" s="51" t="s">
        <v>60</v>
      </c>
      <c r="BL63" s="55">
        <f>+BQ12</f>
        <v>0.64516129032258063</v>
      </c>
      <c r="BM63" s="53"/>
      <c r="BN63" s="9"/>
      <c r="BO63" s="9"/>
      <c r="BP63" s="9"/>
      <c r="BQ63" s="56">
        <f>+BL63-$E$12</f>
        <v>0.22138219920968616</v>
      </c>
      <c r="BR63" s="39"/>
      <c r="BT63" s="51" t="s">
        <v>60</v>
      </c>
      <c r="BU63" s="55">
        <f>+BZ12</f>
        <v>0.46296296296296297</v>
      </c>
      <c r="BV63" s="53"/>
      <c r="BW63" s="9"/>
      <c r="BX63" s="9"/>
      <c r="BY63" s="9"/>
      <c r="BZ63" s="56">
        <f>+BU63-$E$12</f>
        <v>3.9183871850068497E-2</v>
      </c>
      <c r="CA63" s="39"/>
      <c r="CC63" s="51" t="s">
        <v>60</v>
      </c>
      <c r="CD63" s="55">
        <f>+CI12</f>
        <v>0.55836575875486383</v>
      </c>
      <c r="CE63" s="53"/>
      <c r="CF63" s="9"/>
      <c r="CG63" s="9"/>
      <c r="CH63" s="9"/>
      <c r="CI63" s="56">
        <f>+CD63-$E$12</f>
        <v>0.13458666764196936</v>
      </c>
      <c r="CJ63" s="39"/>
      <c r="CL63" s="51" t="s">
        <v>60</v>
      </c>
      <c r="CM63" s="55">
        <f>+CR12</f>
        <v>0.46347607052896728</v>
      </c>
      <c r="CN63" s="53"/>
      <c r="CO63" s="9"/>
      <c r="CP63" s="9"/>
      <c r="CQ63" s="9"/>
      <c r="CR63" s="56">
        <f>+CM63-$E$12</f>
        <v>3.9696979416072808E-2</v>
      </c>
      <c r="CS63" s="39"/>
      <c r="CU63" s="51" t="s">
        <v>60</v>
      </c>
      <c r="CV63" s="55">
        <f>+DA12</f>
        <v>0.6330275229357798</v>
      </c>
      <c r="CW63" s="53"/>
      <c r="CX63" s="9"/>
      <c r="CY63" s="9"/>
      <c r="CZ63" s="9"/>
      <c r="DA63" s="56">
        <f>+CV63-$E$12</f>
        <v>0.20924843182288533</v>
      </c>
      <c r="DB63" s="39"/>
      <c r="DD63" s="51" t="s">
        <v>60</v>
      </c>
      <c r="DE63" s="55">
        <f>+DJ12</f>
        <v>0.45833333333333331</v>
      </c>
      <c r="DF63" s="53"/>
      <c r="DG63" s="9"/>
      <c r="DH63" s="9"/>
      <c r="DI63" s="9"/>
      <c r="DJ63" s="56">
        <f>+DE63-$E$12</f>
        <v>3.4554242220438847E-2</v>
      </c>
      <c r="DK63" s="39"/>
      <c r="DM63" s="51" t="s">
        <v>60</v>
      </c>
      <c r="DN63" s="55">
        <f>+DS12</f>
        <v>0.56000000000000005</v>
      </c>
      <c r="DO63" s="53"/>
      <c r="DP63" s="9"/>
      <c r="DQ63" s="9"/>
      <c r="DR63" s="9"/>
      <c r="DS63" s="56">
        <f>+DN63-$E$12</f>
        <v>0.13622090888710559</v>
      </c>
      <c r="DT63" s="39"/>
      <c r="DV63" s="51" t="s">
        <v>60</v>
      </c>
      <c r="DW63" s="55">
        <f>+EB12</f>
        <v>0.6875</v>
      </c>
      <c r="DX63" s="53"/>
      <c r="DY63" s="9"/>
      <c r="DZ63" s="9"/>
      <c r="EA63" s="9"/>
      <c r="EB63" s="56">
        <f>+DW63-$E$12</f>
        <v>0.26372090888710553</v>
      </c>
      <c r="EC63" s="39"/>
      <c r="EE63" s="51" t="s">
        <v>60</v>
      </c>
      <c r="EF63" s="55">
        <f>+EK12</f>
        <v>0.45833333333333331</v>
      </c>
      <c r="EG63" s="53"/>
      <c r="EH63" s="9"/>
      <c r="EI63" s="9"/>
      <c r="EJ63" s="9"/>
      <c r="EK63" s="56">
        <f>+EF63-$E$12</f>
        <v>3.4554242220438847E-2</v>
      </c>
      <c r="EL63" s="39"/>
      <c r="EN63" s="51" t="s">
        <v>60</v>
      </c>
      <c r="EO63" s="55">
        <f>+ET12</f>
        <v>0.6470588235294118</v>
      </c>
      <c r="EP63" s="53"/>
      <c r="EQ63" s="9"/>
      <c r="ER63" s="9"/>
      <c r="ES63" s="9"/>
      <c r="ET63" s="56">
        <f>+EO63-$E$12</f>
        <v>0.22327973241651733</v>
      </c>
      <c r="EU63" s="39"/>
      <c r="EW63" s="51" t="s">
        <v>60</v>
      </c>
      <c r="EX63" s="55">
        <f>+FC12</f>
        <v>0.25</v>
      </c>
      <c r="EY63" s="53"/>
      <c r="EZ63" s="9"/>
      <c r="FA63" s="9"/>
      <c r="FB63" s="9"/>
      <c r="FC63" s="56">
        <f>+EX63-$E$12</f>
        <v>-0.17377909111289447</v>
      </c>
      <c r="FD63" s="39"/>
      <c r="FF63" s="51" t="s">
        <v>60</v>
      </c>
      <c r="FG63" s="55">
        <f>+FL12</f>
        <v>0.47058823529411764</v>
      </c>
      <c r="FH63" s="53"/>
      <c r="FI63" s="9"/>
      <c r="FJ63" s="9"/>
      <c r="FK63" s="9"/>
      <c r="FL63" s="56">
        <f>+FG63-$E$12</f>
        <v>4.6809144181223172E-2</v>
      </c>
      <c r="FM63" s="39"/>
    </row>
    <row r="64" spans="9:169" x14ac:dyDescent="0.15">
      <c r="I64" s="51" t="s">
        <v>61</v>
      </c>
      <c r="J64" s="55">
        <f>+P12</f>
        <v>0.46631158455392807</v>
      </c>
      <c r="K64" s="53"/>
      <c r="L64" s="53"/>
      <c r="M64" s="56"/>
      <c r="N64" s="9"/>
      <c r="O64" s="56">
        <f>+J64-$G$12</f>
        <v>-0.10860645835292515</v>
      </c>
      <c r="P64" s="39"/>
      <c r="R64" s="51" t="s">
        <v>61</v>
      </c>
      <c r="S64" s="55">
        <f>+Y12</f>
        <v>0.57784431137724546</v>
      </c>
      <c r="T64" s="53"/>
      <c r="U64" s="9"/>
      <c r="V64" s="9"/>
      <c r="W64" s="9"/>
      <c r="X64" s="56">
        <f>+S64-$G$12</f>
        <v>2.9262684703922348E-3</v>
      </c>
      <c r="Y64" s="39"/>
      <c r="AA64" s="51" t="s">
        <v>61</v>
      </c>
      <c r="AB64" s="55">
        <f>+AH12</f>
        <v>0.47008547008547008</v>
      </c>
      <c r="AC64" s="53"/>
      <c r="AD64" s="9"/>
      <c r="AE64" s="9"/>
      <c r="AF64" s="9"/>
      <c r="AG64" s="56">
        <f>+AB64-$G$12</f>
        <v>-0.10483257282138314</v>
      </c>
      <c r="AH64" s="39"/>
      <c r="AJ64" s="51" t="s">
        <v>61</v>
      </c>
      <c r="AK64" s="55">
        <f>+AQ12</f>
        <v>0.47413793103448276</v>
      </c>
      <c r="AL64" s="53"/>
      <c r="AM64" s="9"/>
      <c r="AN64" s="9"/>
      <c r="AO64" s="9"/>
      <c r="AP64" s="56">
        <f>+AK64-$G$12</f>
        <v>-0.10078011187237046</v>
      </c>
      <c r="AQ64" s="39"/>
      <c r="AS64" s="51" t="s">
        <v>61</v>
      </c>
      <c r="AT64" s="55">
        <f>+AZ12</f>
        <v>0.4370860927152318</v>
      </c>
      <c r="AU64" s="53"/>
      <c r="AV64" s="9"/>
      <c r="AW64" s="9"/>
      <c r="AX64" s="9"/>
      <c r="AY64" s="56">
        <f>+AT64-$G$12</f>
        <v>-0.13783195019162142</v>
      </c>
      <c r="AZ64" s="39"/>
      <c r="BB64" s="51" t="s">
        <v>61</v>
      </c>
      <c r="BC64" s="55">
        <f>+BI12</f>
        <v>0.41666666666666669</v>
      </c>
      <c r="BD64" s="53"/>
      <c r="BE64" s="9"/>
      <c r="BF64" s="9"/>
      <c r="BG64" s="9"/>
      <c r="BH64" s="56">
        <f>+BC64-$G$12</f>
        <v>-0.15825137624018654</v>
      </c>
      <c r="BI64" s="39"/>
      <c r="BK64" s="51" t="s">
        <v>61</v>
      </c>
      <c r="BL64" s="55">
        <f>+BR12</f>
        <v>0.35364396654719238</v>
      </c>
      <c r="BM64" s="53"/>
      <c r="BN64" s="9"/>
      <c r="BO64" s="9"/>
      <c r="BP64" s="9"/>
      <c r="BQ64" s="56">
        <f>+BL64-$G$12</f>
        <v>-0.22127407635966084</v>
      </c>
      <c r="BR64" s="39"/>
      <c r="BT64" s="51" t="s">
        <v>61</v>
      </c>
      <c r="BU64" s="55">
        <f>+CA12</f>
        <v>0.53703703703703709</v>
      </c>
      <c r="BV64" s="53"/>
      <c r="BW64" s="9"/>
      <c r="BX64" s="9"/>
      <c r="BY64" s="9"/>
      <c r="BZ64" s="56">
        <f>+BU64-$G$12</f>
        <v>-3.7881005869816131E-2</v>
      </c>
      <c r="CA64" s="39"/>
      <c r="CC64" s="51" t="s">
        <v>61</v>
      </c>
      <c r="CD64" s="55">
        <f>+CJ12</f>
        <v>0.44163424124513617</v>
      </c>
      <c r="CE64" s="53"/>
      <c r="CF64" s="9"/>
      <c r="CG64" s="9"/>
      <c r="CH64" s="9"/>
      <c r="CI64" s="56">
        <f>+CD64-$G$12</f>
        <v>-0.13328380166171705</v>
      </c>
      <c r="CJ64" s="39"/>
      <c r="CL64" s="51" t="s">
        <v>61</v>
      </c>
      <c r="CM64" s="55">
        <f>+CS12</f>
        <v>0.53652392947103278</v>
      </c>
      <c r="CN64" s="53"/>
      <c r="CO64" s="9"/>
      <c r="CP64" s="9"/>
      <c r="CQ64" s="9"/>
      <c r="CR64" s="56">
        <f>+CM64-$G$12</f>
        <v>-3.8394113435820443E-2</v>
      </c>
      <c r="CS64" s="39"/>
      <c r="CU64" s="51" t="s">
        <v>61</v>
      </c>
      <c r="CV64" s="55">
        <f>+DB12</f>
        <v>0.3669724770642202</v>
      </c>
      <c r="CW64" s="53"/>
      <c r="CX64" s="9"/>
      <c r="CY64" s="9"/>
      <c r="CZ64" s="9"/>
      <c r="DA64" s="56">
        <f>+CV64-$G$12</f>
        <v>-0.20794556584263302</v>
      </c>
      <c r="DB64" s="39"/>
      <c r="DD64" s="51" t="s">
        <v>61</v>
      </c>
      <c r="DE64" s="55">
        <f>+DK12</f>
        <v>0.5</v>
      </c>
      <c r="DF64" s="53"/>
      <c r="DG64" s="9"/>
      <c r="DH64" s="9"/>
      <c r="DI64" s="9"/>
      <c r="DJ64" s="56">
        <f>+DE64-$G$12</f>
        <v>-7.4918042906853222E-2</v>
      </c>
      <c r="DK64" s="39"/>
      <c r="DM64" s="51" t="s">
        <v>61</v>
      </c>
      <c r="DN64" s="55">
        <f>+DT12</f>
        <v>0.44</v>
      </c>
      <c r="DO64" s="53"/>
      <c r="DP64" s="9"/>
      <c r="DQ64" s="9"/>
      <c r="DR64" s="9"/>
      <c r="DS64" s="56">
        <f>+DN64-$G$12</f>
        <v>-0.13491804290685322</v>
      </c>
      <c r="DT64" s="39"/>
      <c r="DV64" s="51" t="s">
        <v>61</v>
      </c>
      <c r="DW64" s="55">
        <f>+EC12</f>
        <v>0.3125</v>
      </c>
      <c r="DX64" s="53"/>
      <c r="DY64" s="9"/>
      <c r="DZ64" s="9"/>
      <c r="EA64" s="9"/>
      <c r="EB64" s="56">
        <f>+DW64-$G$12</f>
        <v>-0.26241804290685322</v>
      </c>
      <c r="EC64" s="39"/>
      <c r="EE64" s="51" t="s">
        <v>61</v>
      </c>
      <c r="EF64" s="55">
        <f>+EL12</f>
        <v>0.54166666666666663</v>
      </c>
      <c r="EG64" s="53"/>
      <c r="EH64" s="9"/>
      <c r="EI64" s="9"/>
      <c r="EJ64" s="9"/>
      <c r="EK64" s="56">
        <f>+EF64-$G$12</f>
        <v>-3.3251376240186592E-2</v>
      </c>
      <c r="EL64" s="39"/>
      <c r="EN64" s="51" t="s">
        <v>61</v>
      </c>
      <c r="EO64" s="55">
        <f>+EU12</f>
        <v>0.35294117647058826</v>
      </c>
      <c r="EP64" s="53"/>
      <c r="EQ64" s="9"/>
      <c r="ER64" s="9"/>
      <c r="ES64" s="9"/>
      <c r="ET64" s="56">
        <f>+EO64-$G$12</f>
        <v>-0.22197686643626496</v>
      </c>
      <c r="EU64" s="39"/>
      <c r="EW64" s="51" t="s">
        <v>61</v>
      </c>
      <c r="EX64" s="55">
        <f>+FD12</f>
        <v>0.58333333333333337</v>
      </c>
      <c r="EY64" s="53"/>
      <c r="EZ64" s="9"/>
      <c r="FA64" s="9"/>
      <c r="FB64" s="9"/>
      <c r="FC64" s="56">
        <f>+EX64-$G$12</f>
        <v>8.4152904264801487E-3</v>
      </c>
      <c r="FD64" s="39"/>
      <c r="FF64" s="51" t="s">
        <v>61</v>
      </c>
      <c r="FG64" s="55">
        <f>+FM12</f>
        <v>0.52941176470588236</v>
      </c>
      <c r="FH64" s="53"/>
      <c r="FI64" s="9"/>
      <c r="FJ64" s="9"/>
      <c r="FK64" s="9"/>
      <c r="FL64" s="56">
        <f>+FG64-$G$12</f>
        <v>-4.5506278200970862E-2</v>
      </c>
      <c r="FM64" s="39"/>
    </row>
    <row r="65" spans="9:169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</row>
    <row r="66" spans="9:169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</row>
    <row r="67" spans="9:169" x14ac:dyDescent="0.15">
      <c r="I67" s="51" t="s">
        <v>59</v>
      </c>
      <c r="J67" s="52">
        <f>+J18/100</f>
        <v>4.0399999999999998E-2</v>
      </c>
      <c r="K67" s="53"/>
      <c r="L67" s="53"/>
      <c r="M67" s="54"/>
      <c r="N67" s="9"/>
      <c r="O67" s="54">
        <f>+J67-$C$18/100</f>
        <v>-5.2999999999999999E-2</v>
      </c>
      <c r="P67" s="39"/>
      <c r="R67" s="51" t="s">
        <v>59</v>
      </c>
      <c r="S67" s="52">
        <f>+S18/100</f>
        <v>5.9800000000000006E-2</v>
      </c>
      <c r="T67" s="53"/>
      <c r="U67" s="9"/>
      <c r="V67" s="9"/>
      <c r="W67" s="9"/>
      <c r="X67" s="54">
        <f>+S67-$C$18/100</f>
        <v>-3.3599999999999991E-2</v>
      </c>
      <c r="Y67" s="39"/>
      <c r="AA67" s="51" t="s">
        <v>59</v>
      </c>
      <c r="AB67" s="52">
        <f>+AB18/100</f>
        <v>3.5200000000000002E-2</v>
      </c>
      <c r="AC67" s="53"/>
      <c r="AD67" s="9"/>
      <c r="AE67" s="9"/>
      <c r="AF67" s="9"/>
      <c r="AG67" s="54">
        <f>+AB67-$C$18/100</f>
        <v>-5.8199999999999995E-2</v>
      </c>
      <c r="AH67" s="39"/>
      <c r="AJ67" s="51" t="s">
        <v>59</v>
      </c>
      <c r="AK67" s="52">
        <f>+AK18/100</f>
        <v>5.5800000000000002E-2</v>
      </c>
      <c r="AL67" s="53"/>
      <c r="AM67" s="9"/>
      <c r="AN67" s="9"/>
      <c r="AO67" s="9"/>
      <c r="AP67" s="54">
        <f>+AK67-$C$18/100</f>
        <v>-3.7599999999999995E-2</v>
      </c>
      <c r="AQ67" s="39"/>
      <c r="AS67" s="51" t="s">
        <v>59</v>
      </c>
      <c r="AT67" s="52">
        <f>+AT18/100</f>
        <v>1.6899999999999998E-2</v>
      </c>
      <c r="AU67" s="53"/>
      <c r="AV67" s="9"/>
      <c r="AW67" s="9"/>
      <c r="AX67" s="9"/>
      <c r="AY67" s="54">
        <f>+AT67-$C$18/100</f>
        <v>-7.6499999999999999E-2</v>
      </c>
      <c r="AZ67" s="39"/>
      <c r="BB67" s="51" t="s">
        <v>59</v>
      </c>
      <c r="BC67" s="52">
        <f>+BC18/100</f>
        <v>1.5900000000000001E-2</v>
      </c>
      <c r="BD67" s="53"/>
      <c r="BE67" s="9"/>
      <c r="BF67" s="9"/>
      <c r="BG67" s="9"/>
      <c r="BH67" s="54">
        <f>+BC67-$C$18/100</f>
        <v>-7.7499999999999999E-2</v>
      </c>
      <c r="BI67" s="39"/>
      <c r="BK67" s="51" t="s">
        <v>59</v>
      </c>
      <c r="BL67" s="52">
        <f>+BL18/100</f>
        <v>2.8300000000000002E-2</v>
      </c>
      <c r="BM67" s="53"/>
      <c r="BN67" s="9"/>
      <c r="BO67" s="9"/>
      <c r="BP67" s="9"/>
      <c r="BQ67" s="54">
        <f>+BL67-$C$18/100</f>
        <v>-6.5099999999999991E-2</v>
      </c>
      <c r="BR67" s="39"/>
      <c r="BT67" s="51" t="s">
        <v>59</v>
      </c>
      <c r="BU67" s="52">
        <f>+BU18/100</f>
        <v>2.1400000000000002E-2</v>
      </c>
      <c r="BV67" s="53"/>
      <c r="BW67" s="9"/>
      <c r="BX67" s="9"/>
      <c r="BY67" s="9"/>
      <c r="BZ67" s="54">
        <f>+BU67-$C$18/100</f>
        <v>-7.1999999999999995E-2</v>
      </c>
      <c r="CA67" s="39"/>
      <c r="CC67" s="51" t="s">
        <v>59</v>
      </c>
      <c r="CD67" s="52">
        <f>+CD18/100</f>
        <v>3.6699999999999997E-2</v>
      </c>
      <c r="CE67" s="53"/>
      <c r="CF67" s="9"/>
      <c r="CG67" s="9"/>
      <c r="CH67" s="9"/>
      <c r="CI67" s="54">
        <f>+CD67-$C$18/100</f>
        <v>-5.67E-2</v>
      </c>
      <c r="CJ67" s="39"/>
      <c r="CL67" s="51" t="s">
        <v>59</v>
      </c>
      <c r="CM67" s="52">
        <f>+CM18/100</f>
        <v>2.4900000000000002E-2</v>
      </c>
      <c r="CN67" s="53"/>
      <c r="CO67" s="9"/>
      <c r="CP67" s="9"/>
      <c r="CQ67" s="9"/>
      <c r="CR67" s="54">
        <f>+CM67-$C$18/100</f>
        <v>-6.8499999999999991E-2</v>
      </c>
      <c r="CS67" s="39"/>
      <c r="CU67" s="51" t="s">
        <v>59</v>
      </c>
      <c r="CV67" s="52">
        <f>+CV18/100</f>
        <v>7.8799999999999995E-2</v>
      </c>
      <c r="CW67" s="53"/>
      <c r="CX67" s="9"/>
      <c r="CY67" s="9"/>
      <c r="CZ67" s="9"/>
      <c r="DA67" s="54">
        <f>+CV67-$C$18/100</f>
        <v>-1.4600000000000002E-2</v>
      </c>
      <c r="DB67" s="39"/>
      <c r="DD67" s="51" t="s">
        <v>59</v>
      </c>
      <c r="DE67" s="52">
        <f>+DE18/100</f>
        <v>0</v>
      </c>
      <c r="DF67" s="53"/>
      <c r="DG67" s="9"/>
      <c r="DH67" s="9"/>
      <c r="DI67" s="9"/>
      <c r="DJ67" s="54">
        <f>+DE67-$C$18/100</f>
        <v>-9.3399999999999997E-2</v>
      </c>
      <c r="DK67" s="39"/>
      <c r="DM67" s="51" t="s">
        <v>59</v>
      </c>
      <c r="DN67" s="52">
        <f>+DN18/100</f>
        <v>7.8000000000000005E-3</v>
      </c>
      <c r="DO67" s="53"/>
      <c r="DP67" s="9"/>
      <c r="DQ67" s="9"/>
      <c r="DR67" s="9"/>
      <c r="DS67" s="54">
        <f>+DN67-$C$18/100</f>
        <v>-8.5599999999999996E-2</v>
      </c>
      <c r="DT67" s="39"/>
      <c r="DV67" s="51" t="s">
        <v>59</v>
      </c>
      <c r="DW67" s="52">
        <f>+DW18/100</f>
        <v>1.24E-2</v>
      </c>
      <c r="DX67" s="53"/>
      <c r="DY67" s="9"/>
      <c r="DZ67" s="9"/>
      <c r="EA67" s="9"/>
      <c r="EB67" s="54">
        <f>+DW67-$C$18/100</f>
        <v>-8.1000000000000003E-2</v>
      </c>
      <c r="EC67" s="39"/>
      <c r="EE67" s="51" t="s">
        <v>59</v>
      </c>
      <c r="EF67" s="52">
        <f>+EF18/100</f>
        <v>1.4999999999999999E-2</v>
      </c>
      <c r="EG67" s="53"/>
      <c r="EH67" s="9"/>
      <c r="EI67" s="9"/>
      <c r="EJ67" s="9"/>
      <c r="EK67" s="54">
        <f>+EF67-$C$18/100</f>
        <v>-7.8399999999999997E-2</v>
      </c>
      <c r="EL67" s="39"/>
      <c r="EN67" s="51" t="s">
        <v>59</v>
      </c>
      <c r="EO67" s="52">
        <f>+EO18/100</f>
        <v>3.0499999999999999E-2</v>
      </c>
      <c r="EP67" s="53"/>
      <c r="EQ67" s="9"/>
      <c r="ER67" s="9"/>
      <c r="ES67" s="9"/>
      <c r="ET67" s="54">
        <f>+EO67-$C$18/100</f>
        <v>-6.2899999999999998E-2</v>
      </c>
      <c r="EU67" s="39"/>
      <c r="EW67" s="51" t="s">
        <v>59</v>
      </c>
      <c r="EX67" s="52">
        <f>+EX18/100</f>
        <v>1.4800000000000001E-2</v>
      </c>
      <c r="EY67" s="53"/>
      <c r="EZ67" s="9"/>
      <c r="FA67" s="9"/>
      <c r="FB67" s="9"/>
      <c r="FC67" s="54">
        <f>+EX67-$C$18/100</f>
        <v>-7.8600000000000003E-2</v>
      </c>
      <c r="FD67" s="39"/>
      <c r="FF67" s="51" t="s">
        <v>59</v>
      </c>
      <c r="FG67" s="52">
        <f>+FG18/100</f>
        <v>8.3999999999999995E-3</v>
      </c>
      <c r="FH67" s="53"/>
      <c r="FI67" s="9"/>
      <c r="FJ67" s="9"/>
      <c r="FK67" s="9"/>
      <c r="FL67" s="54">
        <f>+FG67-$C$18/100</f>
        <v>-8.4999999999999992E-2</v>
      </c>
      <c r="FM67" s="39"/>
    </row>
    <row r="68" spans="9:169" x14ac:dyDescent="0.15">
      <c r="I68" s="51" t="s">
        <v>60</v>
      </c>
      <c r="J68" s="55">
        <f>+O18</f>
        <v>0.39134709931170109</v>
      </c>
      <c r="K68" s="53"/>
      <c r="L68" s="53"/>
      <c r="M68" s="56"/>
      <c r="N68" s="9"/>
      <c r="O68" s="56">
        <f>+J68-$E$18</f>
        <v>-8.327718812999868E-2</v>
      </c>
      <c r="P68" s="39"/>
      <c r="R68" s="51" t="s">
        <v>60</v>
      </c>
      <c r="S68" s="55">
        <f>+X18</f>
        <v>0.32407407407407407</v>
      </c>
      <c r="T68" s="53"/>
      <c r="U68" s="9"/>
      <c r="V68" s="9"/>
      <c r="W68" s="9"/>
      <c r="X68" s="56">
        <f>+S68-$E$18</f>
        <v>-0.1505502133676257</v>
      </c>
      <c r="Y68" s="39"/>
      <c r="AA68" s="51" t="s">
        <v>60</v>
      </c>
      <c r="AB68" s="55">
        <f>+AG18</f>
        <v>0.36363636363636365</v>
      </c>
      <c r="AC68" s="53"/>
      <c r="AD68" s="9"/>
      <c r="AE68" s="9"/>
      <c r="AF68" s="9"/>
      <c r="AG68" s="56">
        <f>+AB68-$E$18</f>
        <v>-0.11098792380533612</v>
      </c>
      <c r="AH68" s="39"/>
      <c r="AJ68" s="51" t="s">
        <v>60</v>
      </c>
      <c r="AK68" s="55">
        <f>+AP18</f>
        <v>0.54098360655737709</v>
      </c>
      <c r="AL68" s="53"/>
      <c r="AM68" s="9"/>
      <c r="AN68" s="9"/>
      <c r="AO68" s="9"/>
      <c r="AP68" s="56">
        <f>+AK68-$E$18</f>
        <v>6.6359319115677329E-2</v>
      </c>
      <c r="AQ68" s="39"/>
      <c r="AS68" s="51" t="s">
        <v>60</v>
      </c>
      <c r="AT68" s="55">
        <f>+AY18</f>
        <v>0.35</v>
      </c>
      <c r="AU68" s="53"/>
      <c r="AV68" s="9"/>
      <c r="AW68" s="9"/>
      <c r="AX68" s="9"/>
      <c r="AY68" s="56">
        <f>+AT68-$E$18</f>
        <v>-0.12462428744169979</v>
      </c>
      <c r="AZ68" s="39"/>
      <c r="BB68" s="51" t="s">
        <v>60</v>
      </c>
      <c r="BC68" s="55">
        <f>+BH18</f>
        <v>0.46153846153846156</v>
      </c>
      <c r="BD68" s="53"/>
      <c r="BE68" s="9"/>
      <c r="BF68" s="9"/>
      <c r="BG68" s="9"/>
      <c r="BH68" s="56">
        <f>+BC68-$E$18</f>
        <v>-1.3085825903238202E-2</v>
      </c>
      <c r="BI68" s="39"/>
      <c r="BK68" s="51" t="s">
        <v>60</v>
      </c>
      <c r="BL68" s="55">
        <f>+BQ18</f>
        <v>0.43939393939393939</v>
      </c>
      <c r="BM68" s="53"/>
      <c r="BN68" s="9"/>
      <c r="BO68" s="9"/>
      <c r="BP68" s="9"/>
      <c r="BQ68" s="56">
        <f>+BL68-$E$18</f>
        <v>-3.5230348047760374E-2</v>
      </c>
      <c r="BR68" s="39"/>
      <c r="BT68" s="51" t="s">
        <v>60</v>
      </c>
      <c r="BU68" s="55">
        <f>+BZ18</f>
        <v>0.47058823529411764</v>
      </c>
      <c r="BV68" s="53"/>
      <c r="BW68" s="9"/>
      <c r="BX68" s="9"/>
      <c r="BY68" s="9"/>
      <c r="BZ68" s="56">
        <f>+BU68-$E$18</f>
        <v>-4.0360521475821254E-3</v>
      </c>
      <c r="CA68" s="39"/>
      <c r="CC68" s="51" t="s">
        <v>60</v>
      </c>
      <c r="CD68" s="55">
        <f>+CI18</f>
        <v>0.38613861386138615</v>
      </c>
      <c r="CE68" s="53"/>
      <c r="CF68" s="9"/>
      <c r="CG68" s="9"/>
      <c r="CH68" s="9"/>
      <c r="CI68" s="56">
        <f>+CD68-$E$18</f>
        <v>-8.8485673580313617E-2</v>
      </c>
      <c r="CJ68" s="39"/>
      <c r="CL68" s="51" t="s">
        <v>60</v>
      </c>
      <c r="CM68" s="55">
        <f>+CR18</f>
        <v>0.5535714285714286</v>
      </c>
      <c r="CN68" s="53"/>
      <c r="CO68" s="9"/>
      <c r="CP68" s="9"/>
      <c r="CQ68" s="9"/>
      <c r="CR68" s="56">
        <f>+CM68-$E$18</f>
        <v>7.8947141129728837E-2</v>
      </c>
      <c r="CS68" s="39"/>
      <c r="CU68" s="51" t="s">
        <v>60</v>
      </c>
      <c r="CV68" s="55">
        <f>+DA18</f>
        <v>0.93023255813953487</v>
      </c>
      <c r="CW68" s="53"/>
      <c r="CX68" s="9"/>
      <c r="CY68" s="9"/>
      <c r="CZ68" s="9"/>
      <c r="DA68" s="56">
        <f>+CV68-$E$18</f>
        <v>0.4556082706978351</v>
      </c>
      <c r="DB68" s="39"/>
      <c r="DD68" s="51" t="s">
        <v>60</v>
      </c>
      <c r="DE68" s="55" t="e">
        <f>+DJ18</f>
        <v>#DIV/0!</v>
      </c>
      <c r="DF68" s="53"/>
      <c r="DG68" s="9"/>
      <c r="DH68" s="9"/>
      <c r="DI68" s="9"/>
      <c r="DJ68" s="56" t="e">
        <f>+DE68-$E$18</f>
        <v>#DIV/0!</v>
      </c>
      <c r="DK68" s="39"/>
      <c r="DM68" s="51" t="s">
        <v>60</v>
      </c>
      <c r="DN68" s="55">
        <f>+DS18</f>
        <v>1</v>
      </c>
      <c r="DO68" s="53"/>
      <c r="DP68" s="9"/>
      <c r="DQ68" s="9"/>
      <c r="DR68" s="9"/>
      <c r="DS68" s="56">
        <f>+DN68-$E$18</f>
        <v>0.52537571255830029</v>
      </c>
      <c r="DT68" s="39"/>
      <c r="DV68" s="51" t="s">
        <v>60</v>
      </c>
      <c r="DW68" s="55">
        <f>+EB18</f>
        <v>0.1111111111111111</v>
      </c>
      <c r="DX68" s="53"/>
      <c r="DY68" s="9"/>
      <c r="DZ68" s="9"/>
      <c r="EA68" s="9"/>
      <c r="EB68" s="56">
        <f>+DW68-$E$18</f>
        <v>-0.36351317633058866</v>
      </c>
      <c r="EC68" s="39"/>
      <c r="EE68" s="51" t="s">
        <v>60</v>
      </c>
      <c r="EF68" s="55">
        <f>+EK18</f>
        <v>0.2</v>
      </c>
      <c r="EG68" s="53"/>
      <c r="EH68" s="9"/>
      <c r="EI68" s="9"/>
      <c r="EJ68" s="9"/>
      <c r="EK68" s="56">
        <f>+EF68-$E$18</f>
        <v>-0.27462428744169975</v>
      </c>
      <c r="EL68" s="39"/>
      <c r="EN68" s="51" t="s">
        <v>60</v>
      </c>
      <c r="EO68" s="55">
        <f>+ET18</f>
        <v>0.2</v>
      </c>
      <c r="EP68" s="53"/>
      <c r="EQ68" s="9"/>
      <c r="ER68" s="9"/>
      <c r="ES68" s="9"/>
      <c r="ET68" s="56">
        <f>+EO68-$E$18</f>
        <v>-0.27462428744169975</v>
      </c>
      <c r="EU68" s="39"/>
      <c r="EW68" s="51" t="s">
        <v>60</v>
      </c>
      <c r="EX68" s="55">
        <f>+FC18</f>
        <v>0</v>
      </c>
      <c r="EY68" s="53"/>
      <c r="EZ68" s="9"/>
      <c r="FA68" s="9"/>
      <c r="FB68" s="9"/>
      <c r="FC68" s="56">
        <f>+EX68-$E$18</f>
        <v>-0.47462428744169977</v>
      </c>
      <c r="FD68" s="39"/>
      <c r="FF68" s="51" t="s">
        <v>60</v>
      </c>
      <c r="FG68" s="55">
        <f>+FL18</f>
        <v>0</v>
      </c>
      <c r="FH68" s="53"/>
      <c r="FI68" s="9"/>
      <c r="FJ68" s="9"/>
      <c r="FK68" s="9"/>
      <c r="FL68" s="56">
        <f>+FG68-$E$18</f>
        <v>-0.47462428744169977</v>
      </c>
      <c r="FM68" s="39"/>
    </row>
    <row r="69" spans="9:169" x14ac:dyDescent="0.15">
      <c r="I69" s="51" t="s">
        <v>61</v>
      </c>
      <c r="J69" s="55">
        <f>+P18</f>
        <v>0.60766961651917406</v>
      </c>
      <c r="K69" s="53"/>
      <c r="L69" s="53"/>
      <c r="M69" s="56"/>
      <c r="N69" s="9"/>
      <c r="O69" s="56">
        <f>+J69-$G$18</f>
        <v>8.3548006569269084E-2</v>
      </c>
      <c r="P69" s="39"/>
      <c r="R69" s="51" t="s">
        <v>61</v>
      </c>
      <c r="S69" s="55">
        <f>+Y18</f>
        <v>0.67407407407407405</v>
      </c>
      <c r="T69" s="53"/>
      <c r="U69" s="9"/>
      <c r="V69" s="9"/>
      <c r="W69" s="9"/>
      <c r="X69" s="56">
        <f>+S69-$G$18</f>
        <v>0.14995246412416907</v>
      </c>
      <c r="Y69" s="39"/>
      <c r="AA69" s="51" t="s">
        <v>61</v>
      </c>
      <c r="AB69" s="55">
        <f>+AH18</f>
        <v>0.63636363636363635</v>
      </c>
      <c r="AC69" s="53"/>
      <c r="AD69" s="9"/>
      <c r="AE69" s="9"/>
      <c r="AF69" s="9"/>
      <c r="AG69" s="56">
        <f>+AB69-$G$18</f>
        <v>0.11224202641373138</v>
      </c>
      <c r="AH69" s="39"/>
      <c r="AJ69" s="51" t="s">
        <v>61</v>
      </c>
      <c r="AK69" s="55">
        <f>+AQ18</f>
        <v>0.45901639344262296</v>
      </c>
      <c r="AL69" s="53"/>
      <c r="AM69" s="9"/>
      <c r="AN69" s="9"/>
      <c r="AO69" s="9"/>
      <c r="AP69" s="56">
        <f>+AK69-$G$18</f>
        <v>-6.5105216507282015E-2</v>
      </c>
      <c r="AQ69" s="39"/>
      <c r="AS69" s="51" t="s">
        <v>61</v>
      </c>
      <c r="AT69" s="55">
        <f>+AZ18</f>
        <v>0.65</v>
      </c>
      <c r="AU69" s="53"/>
      <c r="AV69" s="9"/>
      <c r="AW69" s="9"/>
      <c r="AX69" s="9"/>
      <c r="AY69" s="56">
        <f>+AT69-$G$18</f>
        <v>0.12587839005009505</v>
      </c>
      <c r="AZ69" s="39"/>
      <c r="BB69" s="51" t="s">
        <v>61</v>
      </c>
      <c r="BC69" s="55">
        <f>+BI18</f>
        <v>0.53846153846153844</v>
      </c>
      <c r="BD69" s="53"/>
      <c r="BE69" s="9"/>
      <c r="BF69" s="9"/>
      <c r="BG69" s="9"/>
      <c r="BH69" s="56">
        <f>+BC69-$G$18</f>
        <v>1.433992851163346E-2</v>
      </c>
      <c r="BI69" s="39"/>
      <c r="BK69" s="51" t="s">
        <v>61</v>
      </c>
      <c r="BL69" s="55">
        <f>+BR18</f>
        <v>0.56060606060606055</v>
      </c>
      <c r="BM69" s="53"/>
      <c r="BN69" s="9"/>
      <c r="BO69" s="9"/>
      <c r="BP69" s="9"/>
      <c r="BQ69" s="56">
        <f>+BL69-$G$18</f>
        <v>3.6484450656155576E-2</v>
      </c>
      <c r="BR69" s="39"/>
      <c r="BT69" s="51" t="s">
        <v>61</v>
      </c>
      <c r="BU69" s="55">
        <f>+CA18</f>
        <v>0.52941176470588236</v>
      </c>
      <c r="BV69" s="53"/>
      <c r="BW69" s="9"/>
      <c r="BX69" s="9"/>
      <c r="BY69" s="9"/>
      <c r="BZ69" s="56">
        <f>+BU69-$G$18</f>
        <v>5.2901547559773832E-3</v>
      </c>
      <c r="CA69" s="39"/>
      <c r="CC69" s="51" t="s">
        <v>61</v>
      </c>
      <c r="CD69" s="55">
        <f>+CJ18</f>
        <v>0.61386138613861385</v>
      </c>
      <c r="CE69" s="53"/>
      <c r="CF69" s="9"/>
      <c r="CG69" s="9"/>
      <c r="CH69" s="9"/>
      <c r="CI69" s="56">
        <f>+CD69-$G$18</f>
        <v>8.9739776188708875E-2</v>
      </c>
      <c r="CJ69" s="39"/>
      <c r="CL69" s="51" t="s">
        <v>61</v>
      </c>
      <c r="CM69" s="55">
        <f>+CS18</f>
        <v>0.44642857142857145</v>
      </c>
      <c r="CN69" s="53"/>
      <c r="CO69" s="9"/>
      <c r="CP69" s="9"/>
      <c r="CQ69" s="9"/>
      <c r="CR69" s="56">
        <f>+CM69-$G$18</f>
        <v>-7.7693038521333524E-2</v>
      </c>
      <c r="CS69" s="39"/>
      <c r="CU69" s="51" t="s">
        <v>61</v>
      </c>
      <c r="CV69" s="55">
        <f>+DB18</f>
        <v>6.9767441860465115E-2</v>
      </c>
      <c r="CW69" s="53"/>
      <c r="CX69" s="9"/>
      <c r="CY69" s="9"/>
      <c r="CZ69" s="9"/>
      <c r="DA69" s="56">
        <f>+CV69-$G$18</f>
        <v>-0.45435416808943985</v>
      </c>
      <c r="DB69" s="39"/>
      <c r="DD69" s="51" t="s">
        <v>61</v>
      </c>
      <c r="DE69" s="55" t="e">
        <f>+DK18</f>
        <v>#DIV/0!</v>
      </c>
      <c r="DF69" s="53"/>
      <c r="DG69" s="9"/>
      <c r="DH69" s="9"/>
      <c r="DI69" s="9"/>
      <c r="DJ69" s="56" t="e">
        <f>+DE69-$G$18</f>
        <v>#DIV/0!</v>
      </c>
      <c r="DK69" s="39"/>
      <c r="DM69" s="51" t="s">
        <v>61</v>
      </c>
      <c r="DN69" s="55">
        <f>+DT18</f>
        <v>0</v>
      </c>
      <c r="DO69" s="53"/>
      <c r="DP69" s="9"/>
      <c r="DQ69" s="9"/>
      <c r="DR69" s="9"/>
      <c r="DS69" s="56">
        <f>+DN69-$G$18</f>
        <v>-0.52412160994990498</v>
      </c>
      <c r="DT69" s="39"/>
      <c r="DV69" s="51" t="s">
        <v>61</v>
      </c>
      <c r="DW69" s="55">
        <f>+EC18</f>
        <v>0.88888888888888884</v>
      </c>
      <c r="DX69" s="53"/>
      <c r="DY69" s="9"/>
      <c r="DZ69" s="9"/>
      <c r="EA69" s="9"/>
      <c r="EB69" s="56">
        <f>+DW69-$G$18</f>
        <v>0.36476727893898386</v>
      </c>
      <c r="EC69" s="39"/>
      <c r="EE69" s="51" t="s">
        <v>61</v>
      </c>
      <c r="EF69" s="55">
        <f>+EL18</f>
        <v>0.8</v>
      </c>
      <c r="EG69" s="53"/>
      <c r="EH69" s="9"/>
      <c r="EI69" s="9"/>
      <c r="EJ69" s="9"/>
      <c r="EK69" s="56">
        <f>+EF69-$G$18</f>
        <v>0.27587839005009507</v>
      </c>
      <c r="EL69" s="39"/>
      <c r="EN69" s="51" t="s">
        <v>61</v>
      </c>
      <c r="EO69" s="55">
        <f>+EU18</f>
        <v>0.8</v>
      </c>
      <c r="EP69" s="53"/>
      <c r="EQ69" s="9"/>
      <c r="ER69" s="9"/>
      <c r="ES69" s="9"/>
      <c r="ET69" s="56">
        <f>+EO69-$G$18</f>
        <v>0.27587839005009507</v>
      </c>
      <c r="EU69" s="39"/>
      <c r="EW69" s="51" t="s">
        <v>61</v>
      </c>
      <c r="EX69" s="55">
        <f>+FD18</f>
        <v>1</v>
      </c>
      <c r="EY69" s="53"/>
      <c r="EZ69" s="9"/>
      <c r="FA69" s="9"/>
      <c r="FB69" s="9"/>
      <c r="FC69" s="56">
        <f>+EX69-$G$18</f>
        <v>0.47587839005009502</v>
      </c>
      <c r="FD69" s="39"/>
      <c r="FF69" s="51" t="s">
        <v>61</v>
      </c>
      <c r="FG69" s="55">
        <f>+FM18</f>
        <v>1</v>
      </c>
      <c r="FH69" s="53"/>
      <c r="FI69" s="9"/>
      <c r="FJ69" s="9"/>
      <c r="FK69" s="9"/>
      <c r="FL69" s="56">
        <f>+FG69-$G$18</f>
        <v>0.47587839005009502</v>
      </c>
      <c r="FM69" s="39"/>
    </row>
    <row r="70" spans="9:169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</row>
    <row r="71" spans="9:169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</row>
  </sheetData>
  <sortState ref="FG32:FM37">
    <sortCondition descending="1" ref="FM32:FM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2019-04-10T06:59:41Z</dcterms:modified>
</cp:coreProperties>
</file>